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600" yWindow="555" windowWidth="14655" windowHeight="7620"/>
  </bookViews>
  <sheets>
    <sheet name="MODELO CÉDULA PRESUPUESTARIA" sheetId="1" r:id="rId1"/>
  </sheets>
  <definedNames>
    <definedName name="_xlnm.Print_Area" localSheetId="0">'MODELO CÉDULA PRESUPUESTARIA'!$A$1:$M$116</definedName>
  </definedNames>
  <calcPr calcId="125725"/>
</workbook>
</file>

<file path=xl/calcChain.xml><?xml version="1.0" encoding="utf-8"?>
<calcChain xmlns="http://schemas.openxmlformats.org/spreadsheetml/2006/main">
  <c r="M105" i="1"/>
  <c r="L105"/>
  <c r="K105"/>
  <c r="J105"/>
  <c r="I105"/>
  <c r="M104"/>
  <c r="L104"/>
  <c r="K104"/>
  <c r="J104"/>
  <c r="I104"/>
  <c r="M103"/>
  <c r="L103"/>
  <c r="K103"/>
  <c r="J103"/>
  <c r="I103"/>
  <c r="M102"/>
  <c r="L102"/>
  <c r="K102"/>
  <c r="J102"/>
  <c r="I102"/>
  <c r="K101"/>
  <c r="J101"/>
  <c r="I101"/>
  <c r="M100"/>
  <c r="L100"/>
  <c r="K100"/>
  <c r="J100"/>
  <c r="I100"/>
  <c r="M99"/>
  <c r="L99"/>
  <c r="K99"/>
  <c r="J99"/>
  <c r="I99"/>
  <c r="M98"/>
  <c r="L98"/>
  <c r="K98"/>
  <c r="J98"/>
  <c r="I98"/>
  <c r="M97"/>
  <c r="L97"/>
  <c r="K97"/>
  <c r="J97"/>
  <c r="I97"/>
  <c r="M96"/>
  <c r="L96"/>
  <c r="K96"/>
  <c r="J96"/>
  <c r="I96"/>
  <c r="M95"/>
  <c r="L95"/>
  <c r="K95"/>
  <c r="J95"/>
  <c r="I95"/>
  <c r="M94"/>
  <c r="L94"/>
  <c r="K94"/>
  <c r="J94"/>
  <c r="I94"/>
  <c r="M93"/>
  <c r="L93"/>
  <c r="K93"/>
  <c r="J93"/>
  <c r="I93"/>
  <c r="M92"/>
  <c r="L92"/>
  <c r="K92"/>
  <c r="J92"/>
  <c r="I92"/>
  <c r="M91"/>
  <c r="L91"/>
  <c r="K91"/>
  <c r="J91"/>
  <c r="I91"/>
  <c r="M90"/>
  <c r="L90"/>
  <c r="K90"/>
  <c r="J90"/>
  <c r="I90"/>
  <c r="M89"/>
  <c r="L89"/>
  <c r="K89"/>
  <c r="J89"/>
  <c r="I89"/>
  <c r="K88"/>
  <c r="J88"/>
  <c r="I88"/>
  <c r="M87"/>
  <c r="L87"/>
  <c r="K87"/>
  <c r="J87"/>
  <c r="I87"/>
  <c r="K86"/>
  <c r="J86"/>
  <c r="I86"/>
  <c r="M85"/>
  <c r="L85"/>
  <c r="K85"/>
  <c r="J85"/>
  <c r="I85"/>
  <c r="M84"/>
  <c r="L84"/>
  <c r="K84"/>
  <c r="J84"/>
  <c r="I84"/>
  <c r="M83"/>
  <c r="L83"/>
  <c r="K83"/>
  <c r="J83"/>
  <c r="I83"/>
  <c r="M82"/>
  <c r="L82"/>
  <c r="K82"/>
  <c r="J82"/>
  <c r="I82"/>
  <c r="M81"/>
  <c r="L81"/>
  <c r="K81"/>
  <c r="J81"/>
  <c r="I81"/>
  <c r="M80"/>
  <c r="L80"/>
  <c r="K80"/>
  <c r="J80"/>
  <c r="I80"/>
  <c r="M79"/>
  <c r="L79"/>
  <c r="K79"/>
  <c r="J79"/>
  <c r="I79"/>
  <c r="M78"/>
  <c r="L78"/>
  <c r="K78"/>
  <c r="J78"/>
  <c r="I78"/>
  <c r="M77"/>
  <c r="L77"/>
  <c r="K77"/>
  <c r="J77"/>
  <c r="I77"/>
  <c r="M76"/>
  <c r="L76"/>
  <c r="K76"/>
  <c r="J76"/>
  <c r="I76"/>
  <c r="M75"/>
  <c r="L75"/>
  <c r="K75"/>
  <c r="J75"/>
  <c r="I75"/>
  <c r="M74"/>
  <c r="L74"/>
  <c r="K74"/>
  <c r="J74"/>
  <c r="I74"/>
  <c r="M73"/>
  <c r="L73"/>
  <c r="K73"/>
  <c r="J73"/>
  <c r="I73"/>
  <c r="M72"/>
  <c r="L72"/>
  <c r="K72"/>
  <c r="J72"/>
  <c r="I72"/>
  <c r="M71"/>
  <c r="L71"/>
  <c r="K71"/>
  <c r="J71"/>
  <c r="I71"/>
  <c r="M70"/>
  <c r="L70"/>
  <c r="K70"/>
  <c r="J70"/>
  <c r="I70"/>
  <c r="M69"/>
  <c r="L69"/>
  <c r="K69"/>
  <c r="J69"/>
  <c r="I69"/>
  <c r="M68"/>
  <c r="L68"/>
  <c r="K68"/>
  <c r="J68"/>
  <c r="I68"/>
  <c r="M67"/>
  <c r="L67"/>
  <c r="K67"/>
  <c r="J67"/>
  <c r="I67"/>
  <c r="M66"/>
  <c r="L66"/>
  <c r="K66"/>
  <c r="J66"/>
  <c r="I66"/>
  <c r="M65"/>
  <c r="L65"/>
  <c r="K65"/>
  <c r="J65"/>
  <c r="I65"/>
  <c r="M64"/>
  <c r="L64"/>
  <c r="K64"/>
  <c r="J64"/>
  <c r="I64"/>
  <c r="M63"/>
  <c r="L63"/>
  <c r="K63"/>
  <c r="J63"/>
  <c r="I63"/>
  <c r="M62"/>
  <c r="L62"/>
  <c r="K62"/>
  <c r="J62"/>
  <c r="I62"/>
  <c r="M61"/>
  <c r="L61"/>
  <c r="K61"/>
  <c r="J61"/>
  <c r="I61"/>
  <c r="M60"/>
  <c r="L60"/>
  <c r="K60"/>
  <c r="J60"/>
  <c r="I60"/>
  <c r="M59"/>
  <c r="L59"/>
  <c r="K59"/>
  <c r="J59"/>
  <c r="I59"/>
  <c r="M58"/>
  <c r="L58"/>
  <c r="K58"/>
  <c r="J58"/>
  <c r="I58"/>
  <c r="M57"/>
  <c r="L57"/>
  <c r="K57"/>
  <c r="J57"/>
  <c r="I57"/>
  <c r="M56"/>
  <c r="L56"/>
  <c r="K56"/>
  <c r="J56"/>
  <c r="I56"/>
  <c r="M55"/>
  <c r="L55"/>
  <c r="K55"/>
  <c r="J55"/>
  <c r="I55"/>
  <c r="M54"/>
  <c r="L54"/>
  <c r="K54"/>
  <c r="J54"/>
  <c r="I54"/>
  <c r="M53"/>
  <c r="L53"/>
  <c r="K53"/>
  <c r="J53"/>
  <c r="I53"/>
  <c r="M52"/>
  <c r="L52"/>
  <c r="K52"/>
  <c r="J52"/>
  <c r="I52"/>
  <c r="M51"/>
  <c r="L51"/>
  <c r="K51"/>
  <c r="J51"/>
  <c r="I51"/>
  <c r="M50"/>
  <c r="L50"/>
  <c r="K50"/>
  <c r="J50"/>
  <c r="I50"/>
  <c r="M49"/>
  <c r="L49"/>
  <c r="K49"/>
  <c r="J49"/>
  <c r="I49"/>
  <c r="M48"/>
  <c r="L48"/>
  <c r="K48"/>
  <c r="J48"/>
  <c r="I48"/>
  <c r="M47"/>
  <c r="L47"/>
  <c r="K47"/>
  <c r="J47"/>
  <c r="I47"/>
  <c r="M46"/>
  <c r="L46"/>
  <c r="K46"/>
  <c r="J46"/>
  <c r="I46"/>
  <c r="M45"/>
  <c r="L45"/>
  <c r="K45"/>
  <c r="J45"/>
  <c r="I45"/>
  <c r="M44"/>
  <c r="L44"/>
  <c r="K44"/>
  <c r="J44"/>
  <c r="I44"/>
  <c r="M43"/>
  <c r="L43"/>
  <c r="K43"/>
  <c r="J43"/>
  <c r="I43"/>
  <c r="K42"/>
  <c r="J42"/>
  <c r="I42"/>
  <c r="M41"/>
  <c r="L41"/>
  <c r="K41"/>
  <c r="J41"/>
  <c r="I41"/>
  <c r="M40"/>
  <c r="L40"/>
  <c r="K40"/>
  <c r="J40"/>
  <c r="I40"/>
  <c r="M39"/>
  <c r="L39"/>
  <c r="K39"/>
  <c r="J39"/>
  <c r="I39"/>
  <c r="M38"/>
  <c r="L38"/>
  <c r="K38"/>
  <c r="J38"/>
  <c r="I38"/>
  <c r="M37"/>
  <c r="L37"/>
  <c r="K37"/>
  <c r="J37"/>
  <c r="I37"/>
  <c r="M36"/>
  <c r="L36"/>
  <c r="K36"/>
  <c r="J36"/>
  <c r="I36"/>
  <c r="M35"/>
  <c r="L35"/>
  <c r="K35"/>
  <c r="J35"/>
  <c r="I35"/>
  <c r="M34"/>
  <c r="L34"/>
  <c r="K34"/>
  <c r="J34"/>
  <c r="I34"/>
  <c r="M33"/>
  <c r="L33"/>
  <c r="K33"/>
  <c r="J33"/>
  <c r="I33"/>
  <c r="M32"/>
  <c r="L32"/>
  <c r="K32"/>
  <c r="J32"/>
  <c r="I32"/>
  <c r="K31"/>
  <c r="J31"/>
  <c r="I31"/>
  <c r="E105"/>
  <c r="E104"/>
  <c r="E103"/>
  <c r="E102"/>
  <c r="E101"/>
  <c r="E100"/>
  <c r="E99"/>
  <c r="E98"/>
  <c r="E97"/>
  <c r="E96"/>
  <c r="E95"/>
  <c r="E94"/>
  <c r="E93"/>
  <c r="E92"/>
  <c r="E91"/>
  <c r="E90"/>
  <c r="E89"/>
  <c r="E88"/>
  <c r="E87"/>
  <c r="E86"/>
  <c r="E85"/>
  <c r="E84"/>
  <c r="E83"/>
  <c r="E82"/>
  <c r="E81"/>
  <c r="E80"/>
  <c r="E79"/>
  <c r="E78"/>
  <c r="E77"/>
  <c r="E76"/>
  <c r="E75"/>
  <c r="E74"/>
  <c r="E73"/>
  <c r="E72"/>
  <c r="E71"/>
  <c r="E70"/>
  <c r="E69"/>
  <c r="E68"/>
  <c r="E67"/>
  <c r="E66"/>
  <c r="E65"/>
  <c r="E64"/>
  <c r="E63"/>
  <c r="E62"/>
  <c r="E61"/>
  <c r="E60"/>
  <c r="E59"/>
  <c r="E58"/>
  <c r="E57"/>
  <c r="E56"/>
  <c r="E55"/>
  <c r="E54"/>
  <c r="E53"/>
  <c r="E52"/>
  <c r="E51"/>
  <c r="E50"/>
  <c r="E49"/>
  <c r="E48"/>
  <c r="E47"/>
  <c r="E46"/>
  <c r="E45"/>
  <c r="E44"/>
  <c r="E43"/>
  <c r="E42"/>
  <c r="E41"/>
  <c r="E40"/>
  <c r="E39"/>
  <c r="E38"/>
  <c r="E37"/>
  <c r="E36"/>
  <c r="E35"/>
  <c r="E34"/>
  <c r="E33"/>
  <c r="E32"/>
  <c r="E31"/>
  <c r="D106" l="1"/>
  <c r="E29"/>
  <c r="E28"/>
  <c r="E27"/>
  <c r="E26"/>
  <c r="E25"/>
  <c r="E24"/>
  <c r="E23"/>
  <c r="E22"/>
  <c r="E21"/>
  <c r="E20"/>
  <c r="E19"/>
  <c r="E18"/>
  <c r="E17"/>
  <c r="E16"/>
  <c r="E15"/>
  <c r="E14"/>
  <c r="E13"/>
  <c r="E12"/>
  <c r="E11"/>
  <c r="E10"/>
  <c r="E9"/>
  <c r="E8"/>
  <c r="E7"/>
  <c r="E6"/>
  <c r="E5"/>
  <c r="K5" s="1"/>
  <c r="H30"/>
  <c r="G30"/>
  <c r="F30"/>
  <c r="E30"/>
  <c r="M30" s="1"/>
  <c r="D30"/>
  <c r="C30"/>
  <c r="M17"/>
  <c r="L17"/>
  <c r="K17"/>
  <c r="J17"/>
  <c r="I17"/>
  <c r="M16"/>
  <c r="L16"/>
  <c r="K16"/>
  <c r="J16"/>
  <c r="I16"/>
  <c r="M13"/>
  <c r="L13"/>
  <c r="K13"/>
  <c r="J13"/>
  <c r="I13"/>
  <c r="M12"/>
  <c r="L12"/>
  <c r="K12"/>
  <c r="J12"/>
  <c r="I12"/>
  <c r="H106"/>
  <c r="G106"/>
  <c r="F106"/>
  <c r="C106"/>
  <c r="I106"/>
  <c r="E106"/>
  <c r="M29"/>
  <c r="M28"/>
  <c r="M27"/>
  <c r="M26"/>
  <c r="M25"/>
  <c r="M24"/>
  <c r="M23"/>
  <c r="M22"/>
  <c r="M21"/>
  <c r="M20"/>
  <c r="M19"/>
  <c r="M18"/>
  <c r="M15"/>
  <c r="M14"/>
  <c r="M11"/>
  <c r="M10"/>
  <c r="M9"/>
  <c r="M8"/>
  <c r="M7"/>
  <c r="L30" l="1"/>
  <c r="I5"/>
  <c r="J5"/>
  <c r="I6"/>
  <c r="K6"/>
  <c r="L6"/>
  <c r="M6"/>
  <c r="I7"/>
  <c r="J7"/>
  <c r="K7"/>
  <c r="L7"/>
  <c r="I8"/>
  <c r="J8"/>
  <c r="K8"/>
  <c r="L8"/>
  <c r="I9"/>
  <c r="J9"/>
  <c r="K9"/>
  <c r="L9"/>
  <c r="I10"/>
  <c r="J10"/>
  <c r="K10"/>
  <c r="L10"/>
  <c r="I11"/>
  <c r="J11"/>
  <c r="K11"/>
  <c r="L11"/>
  <c r="I14"/>
  <c r="J14"/>
  <c r="K14"/>
  <c r="L14"/>
  <c r="I15"/>
  <c r="J15"/>
  <c r="K15"/>
  <c r="L15"/>
  <c r="I18"/>
  <c r="J18"/>
  <c r="K18"/>
  <c r="L18"/>
  <c r="I19"/>
  <c r="J19"/>
  <c r="K19"/>
  <c r="L19"/>
  <c r="I20"/>
  <c r="J20"/>
  <c r="K20"/>
  <c r="L20"/>
  <c r="I21"/>
  <c r="J21"/>
  <c r="K21"/>
  <c r="L21"/>
  <c r="I22"/>
  <c r="J22"/>
  <c r="K22"/>
  <c r="L22"/>
  <c r="I23"/>
  <c r="J23"/>
  <c r="K23"/>
  <c r="L23"/>
  <c r="I24"/>
  <c r="J24"/>
  <c r="K24"/>
  <c r="L24"/>
  <c r="I25"/>
  <c r="J25"/>
  <c r="K25"/>
  <c r="L25"/>
  <c r="I26"/>
  <c r="J26"/>
  <c r="K26"/>
  <c r="L26"/>
  <c r="I27"/>
  <c r="J27"/>
  <c r="K27"/>
  <c r="L27"/>
  <c r="I28"/>
  <c r="J28"/>
  <c r="K28"/>
  <c r="L28"/>
  <c r="I29"/>
  <c r="J29"/>
  <c r="K29"/>
  <c r="L29"/>
  <c r="J6"/>
  <c r="L31"/>
  <c r="M31"/>
  <c r="L106"/>
  <c r="M106"/>
  <c r="K30" l="1"/>
  <c r="J30"/>
  <c r="I30"/>
  <c r="K106"/>
  <c r="J106"/>
</calcChain>
</file>

<file path=xl/sharedStrings.xml><?xml version="1.0" encoding="utf-8"?>
<sst xmlns="http://schemas.openxmlformats.org/spreadsheetml/2006/main" count="231" uniqueCount="222">
  <si>
    <t>FORMATO LITERAL g) ART. 7 LOTAIP</t>
  </si>
  <si>
    <t>NÚMERO DE PARTIDA PRESUPUESTARIA</t>
  </si>
  <si>
    <t>DESCRIPCIÓN O DETALLE DE LA PARTIDA PRESUPUESTARIA</t>
  </si>
  <si>
    <t>ASIGNACIÓN INICIAL</t>
  </si>
  <si>
    <t>REFORMAS</t>
  </si>
  <si>
    <t>PRESUPUESTO CODIFICADO</t>
  </si>
  <si>
    <t>PRESUPUESTO COMPROMETIDO</t>
  </si>
  <si>
    <t>PRESUPUESTO CERTIFICADO</t>
  </si>
  <si>
    <t>PRESUPUESTO DEVENGADO</t>
  </si>
  <si>
    <t>FECHA ACTUALIZACIÓN DE LA INFORMACIÓN:</t>
  </si>
  <si>
    <t>CORREO ELECTRÓNICO DEL O LA RESPONSABLE DE LA UNIDAD POSEEDORA DE LA INFORMACIÓN:</t>
  </si>
  <si>
    <t>NÚMERO TELEFÓNICO DEL O LA RESPONSABLE DE LA UNIDAD POSEEDORA DE LA INFORMACIÓN:</t>
  </si>
  <si>
    <t>COMISIÓN METROPOLITANA DE LUCHA CONTRA LA CORRUPCIÓN - QUITO HONESTO</t>
  </si>
  <si>
    <t>UNIDAD POSEEDORA DE LA INFORMACION - LITERAL g):</t>
  </si>
  <si>
    <t>RESPONSABLE DE LA UNIDAD POSEEDORA DE LA INFORMACIÓN DEL LITERAL g):</t>
  </si>
  <si>
    <t>El reporte de los requerimientos establecidos en este literal se ajustará a la matriz que el sistema de gestión financiera que utilice la dependencia del MDMQ le permita generar. Se propone la presente matriz para aquellas que no dispongan de un sistema generador de reportes/resultados de ejecución presupuestaria.</t>
  </si>
  <si>
    <t>% EJECUCIÓN / COMPROMETIDO (F/E)</t>
  </si>
  <si>
    <t>% EJECUCIÓN / DEVENGADO (H/E)</t>
  </si>
  <si>
    <t>SALDO POR COMPROMETER (=E-F-H)</t>
  </si>
  <si>
    <t>SALDO POR EJECUTAR           (=E-H)</t>
  </si>
  <si>
    <t>SALDO POR DEVENGAR            (=E-F)</t>
  </si>
  <si>
    <t>PERIODICIDAD DE ACTUALIZACIÓN DE LA INFORMACIÓN:</t>
  </si>
  <si>
    <t>MENSUAL</t>
  </si>
  <si>
    <t>130112.000.009</t>
  </si>
  <si>
    <t>PERMISOS, LICENCIAS Y PATENTES</t>
  </si>
  <si>
    <t>130304.000.009</t>
  </si>
  <si>
    <t>SECTOR TURISTICO Y HOTELERO</t>
  </si>
  <si>
    <t>140299.001.009</t>
  </si>
  <si>
    <t>VENTA DE PRODUCTOS UNIDADES DE NEGOCIOS</t>
  </si>
  <si>
    <t>140310.000.009</t>
  </si>
  <si>
    <t>DE ESPECTACULOS PUBLICOS</t>
  </si>
  <si>
    <t>140399.001.009</t>
  </si>
  <si>
    <t>VENTA DE PUBLICIDAD</t>
  </si>
  <si>
    <t>140399.002.009</t>
  </si>
  <si>
    <t>ORGANIZACION Y COORDINACION DE EVENTOS</t>
  </si>
  <si>
    <t>140399.005.009</t>
  </si>
  <si>
    <t>VENTA DE PUBLICIDAD Y STANDS TMLA 2013</t>
  </si>
  <si>
    <t>170101.000.009</t>
  </si>
  <si>
    <t>INTERESES POR DEPOSITOS A PLAZO</t>
  </si>
  <si>
    <t>170202.000.009</t>
  </si>
  <si>
    <t>EDIFICIOS, LOCALES Y RESIDENCIAS CCEE</t>
  </si>
  <si>
    <t>170202.001.009</t>
  </si>
  <si>
    <t>LOCALES COMERCIALES  LA RONDA</t>
  </si>
  <si>
    <t>170202.003.009</t>
  </si>
  <si>
    <t>ESPACIOS PATRIMONIALES FUNDACION BOTANICA DE LOS ANDES</t>
  </si>
  <si>
    <t>170202.004.009</t>
  </si>
  <si>
    <t>EDIFICIOS, LOCALES Y RESIDENCIAS TRIANA</t>
  </si>
  <si>
    <t>170202.005.009</t>
  </si>
  <si>
    <t>ARRIENDO INMUEBLES ANTIGUO AEROPUERTO</t>
  </si>
  <si>
    <t>170202.006.009</t>
  </si>
  <si>
    <t>ALQUILER DE ESPACIOS PARA EVENTOS Y FERIAS ANTIGUO AEROPUERTO</t>
  </si>
  <si>
    <t>170203.001.009</t>
  </si>
  <si>
    <t>ARRIENDO MUEBLES ANTIGUO AEROPUERTO</t>
  </si>
  <si>
    <t>170499.000.009</t>
  </si>
  <si>
    <t>OTRAS MULTAS</t>
  </si>
  <si>
    <t>180101.000.009</t>
  </si>
  <si>
    <t>GOBIERNO CENTRAL</t>
  </si>
  <si>
    <t>180102.007.009</t>
  </si>
  <si>
    <t>CONVENIO SETEC</t>
  </si>
  <si>
    <t>180103.001.009</t>
  </si>
  <si>
    <t>FERROCARRILES DEL ECUADOR EMPRESA PUBLICA FEEP</t>
  </si>
  <si>
    <t>180104.000.009</t>
  </si>
  <si>
    <t>ENTIDADES DEL GOBIERNO SECCIONAL</t>
  </si>
  <si>
    <t>180104.001.009</t>
  </si>
  <si>
    <t>CONVENIO SECRETARIA DE AMBIENTE MDMQ</t>
  </si>
  <si>
    <t>190499.000.009</t>
  </si>
  <si>
    <t>OTROS NO ESPECIFICADOS</t>
  </si>
  <si>
    <t>190499.001.009</t>
  </si>
  <si>
    <t>REEMBOLSO GASTOS COMUNALES</t>
  </si>
  <si>
    <t>370199.000.009</t>
  </si>
  <si>
    <t>OTROS SALDOS</t>
  </si>
  <si>
    <t>TOTALES INGRESOS</t>
  </si>
  <si>
    <t>4.568.0000.9.9.710105.9</t>
  </si>
  <si>
    <t>REMUNERACIONES UNIFICADAS</t>
  </si>
  <si>
    <t>4.568.0000.9.9.710109.9</t>
  </si>
  <si>
    <t>REMUNERACION MENSUAL UNIFICADA PARA PASANTES</t>
  </si>
  <si>
    <t>4.568.0000.9.9.710203.9</t>
  </si>
  <si>
    <t>DECIMO TERCER SUELDO</t>
  </si>
  <si>
    <t>4.568.0000.9.9.710204.9</t>
  </si>
  <si>
    <t>DECIMO CUARTO SUELDO</t>
  </si>
  <si>
    <t>4.568.0000.9.9.710235.9</t>
  </si>
  <si>
    <t>REMUNERACION VARIABLE POR EFICIENCIA</t>
  </si>
  <si>
    <t>4.568.0000.9.9.710509.9</t>
  </si>
  <si>
    <t>HORAS EXTRAORDINARIAS Y SUPLEMENTARIAS</t>
  </si>
  <si>
    <t>4.568.0000.9.9.710510.9</t>
  </si>
  <si>
    <t>SERVICIOS PERSONALES POR CONTRATO</t>
  </si>
  <si>
    <t>4.568.0000.9.9.710512.9</t>
  </si>
  <si>
    <t>SUBROGACIONES</t>
  </si>
  <si>
    <t>4.568.0000.9.9.710601.9</t>
  </si>
  <si>
    <t>APORTE PATRONAL</t>
  </si>
  <si>
    <t>4.568.0000.9.9.710602.9</t>
  </si>
  <si>
    <t>FONDO DE RESERVA</t>
  </si>
  <si>
    <t>4.568.0000.9.9.710707.9</t>
  </si>
  <si>
    <t>COMPENSACION POR VACACIONES NO GOZADAS</t>
  </si>
  <si>
    <t>4.568.0000.9.9.719901.9</t>
  </si>
  <si>
    <t>ASIGNACIONES A DISTRIBUIR PARA GASTOS DE PERSONAL DE INVERSION</t>
  </si>
  <si>
    <t>4.568.0000.9.9.730101.9</t>
  </si>
  <si>
    <t>AGUA POTABLE</t>
  </si>
  <si>
    <t>4.568.0000.9.9.730104.9</t>
  </si>
  <si>
    <t>ENERGIA ELECTRICA</t>
  </si>
  <si>
    <t>4.568.0000.9.9.730105.9</t>
  </si>
  <si>
    <t>TELECOMUNICACIONES</t>
  </si>
  <si>
    <t>4.568.0000.9.9.730106.9</t>
  </si>
  <si>
    <t>SERVICIO DE CORREO</t>
  </si>
  <si>
    <t>4.568.0000.9.9.730201.9</t>
  </si>
  <si>
    <t>TRANSPORTE DE PERSONAL</t>
  </si>
  <si>
    <t>4.568.0000.9.9.730204.9</t>
  </si>
  <si>
    <t>EDICION,IMPRESION,REPROD.Y PUBLICAC.</t>
  </si>
  <si>
    <t>4.568.0000.9.9.730205.9</t>
  </si>
  <si>
    <t>ESPECTACULOS CULTURALES Y SOCIALES</t>
  </si>
  <si>
    <t>4.568.0000.9.9.730208.9</t>
  </si>
  <si>
    <t>SERVICIO DE VIGILANCIA</t>
  </si>
  <si>
    <t>4.568.0000.9.9.730209.9</t>
  </si>
  <si>
    <t>SERVICIO DE ASEO</t>
  </si>
  <si>
    <t>4.568.0000.9.9.730217.9</t>
  </si>
  <si>
    <t>DIFUSION E INFORMACION</t>
  </si>
  <si>
    <t>4.568.0000.9.9.730218.9</t>
  </si>
  <si>
    <t>PUBLICIDAD Y PROPAGANDA EN MEDIOS DE COMUNICACION MASIVA</t>
  </si>
  <si>
    <t>4.568.0000.9.9.730219.9</t>
  </si>
  <si>
    <t>PUBLICIDAD Y PROPAGANDA USANDO OTROS MEDIOS</t>
  </si>
  <si>
    <t>4.568.0000.9.9.730230.9</t>
  </si>
  <si>
    <t>DIGITALIZACION DE INFORMACION Y DATOS PUBLICOS</t>
  </si>
  <si>
    <t>4.568.0000.9.9.730299.9</t>
  </si>
  <si>
    <t>OTROS SERVICIOS</t>
  </si>
  <si>
    <t>4.568.0000.9.9.730301.9</t>
  </si>
  <si>
    <t>PASAJES AL INTERIOR</t>
  </si>
  <si>
    <t>4.568.0000.9.9.730302.9</t>
  </si>
  <si>
    <t>PASAJES AL EXTERIOR</t>
  </si>
  <si>
    <t>4.568.0000.9.9.730303.9</t>
  </si>
  <si>
    <t>VIATICOS Y SUBSISTENCIAS EN EL INTER</t>
  </si>
  <si>
    <t>4.568.0000.9.9.730304.9</t>
  </si>
  <si>
    <t>VIATICOS Y SUBSISTENCIAS AL EXTERIOR</t>
  </si>
  <si>
    <t>4.568.0000.9.9.730305.9</t>
  </si>
  <si>
    <t>MUDANZAS E INSTALACION</t>
  </si>
  <si>
    <t>4.568.0000.9.9.730402.9</t>
  </si>
  <si>
    <t>EDIFICIOS LOCALES Y RESIDENCIAS</t>
  </si>
  <si>
    <t>4.568.0000.9.9.730403.9</t>
  </si>
  <si>
    <t>MOBILIARIOS</t>
  </si>
  <si>
    <t>4.568.0000.9.9.730404.9</t>
  </si>
  <si>
    <t>MAQUINARIAS Y EQUIPOS</t>
  </si>
  <si>
    <t>4.568.0000.9.9.730405.9</t>
  </si>
  <si>
    <t>VEHICULOS</t>
  </si>
  <si>
    <t>4.568.0000.9.9.730418.9</t>
  </si>
  <si>
    <t>GASTOS EN MANTENIMIENTO DE AREAS VERDES Y ARREGLO DE VIAS INTERNA</t>
  </si>
  <si>
    <t>4.568.0000.9.9.730499.9</t>
  </si>
  <si>
    <t>OTRAS INSTALACIONES, MANTENIMIENTOS Y REPARACIONES</t>
  </si>
  <si>
    <t>4.568.0000.9.9.730502.9</t>
  </si>
  <si>
    <t>4.568.0000.9.9.730503.9</t>
  </si>
  <si>
    <t>4.568.0000.9.9.730504.9</t>
  </si>
  <si>
    <t>4.568.0000.9.9.730505.9</t>
  </si>
  <si>
    <t>4.568.0000.9.9.730601.9</t>
  </si>
  <si>
    <t>CONSULTORIA ASESORIA E INVEST ESPEC</t>
  </si>
  <si>
    <t>4.568.0000.9.9.730603.9</t>
  </si>
  <si>
    <t>SERVICIO DE CAPACITACION</t>
  </si>
  <si>
    <t>4.568.0000.9.9.730605.9</t>
  </si>
  <si>
    <t>ESTUDIO Y DISEÑO DE PROYECTOS</t>
  </si>
  <si>
    <t>4.568.0000.9.9.730606.9</t>
  </si>
  <si>
    <t>HONORARIOS POR CONTRATOS CIVILES DE SERVICIOS</t>
  </si>
  <si>
    <t>4.568.0000.9.9.730701.9</t>
  </si>
  <si>
    <t>DESARROLLO DE SISTEMAS INFORMATICOS</t>
  </si>
  <si>
    <t>4.568.0000.9.9.730702.9</t>
  </si>
  <si>
    <t>ARR Y LICEN USO PAQUETES INFORMATI</t>
  </si>
  <si>
    <t>4.568.0000.9.9.730704.9</t>
  </si>
  <si>
    <t>MANTENIMIENTO Y REPARACION DE EQUIPOS Y SISTEMAS INFORMATICOS</t>
  </si>
  <si>
    <t>4.568.0000.9.9.730801.9</t>
  </si>
  <si>
    <t>ALIMENTOS Y BEBIDAS</t>
  </si>
  <si>
    <t>4.568.0000.9.9.730802.9</t>
  </si>
  <si>
    <t>VESTUARIO LENCERIA Y PRENDAS PROTECC</t>
  </si>
  <si>
    <t>4.568.0000.9.9.730803.9</t>
  </si>
  <si>
    <t>COMBUSTIBLES Y LUBRICANTES</t>
  </si>
  <si>
    <t>4.568.0000.9.9.730804.9</t>
  </si>
  <si>
    <t>MATERIALES DE OFICINA</t>
  </si>
  <si>
    <t>4.568.0000.9.9.730805.9</t>
  </si>
  <si>
    <t>MATERIALES DE ASEO</t>
  </si>
  <si>
    <t>4.568.0000.9.9.730806.9</t>
  </si>
  <si>
    <t>HERRAMIENTAS</t>
  </si>
  <si>
    <t>4.568.0000.9.9.730809.9</t>
  </si>
  <si>
    <t>MEDICINAS Y PRODUCTOS FARMACEUTICOS</t>
  </si>
  <si>
    <t>4.568.0000.9.9.730811.9</t>
  </si>
  <si>
    <t>MATE CONST ELECT PLOMER Y CARPINTERI</t>
  </si>
  <si>
    <t>4.568.0000.9.9.730813.9</t>
  </si>
  <si>
    <t>REPUESTOS Y ACCESORIOS</t>
  </si>
  <si>
    <t>4.568.0000.9.9.730899.9</t>
  </si>
  <si>
    <t>OTROS DE USO Y CONSUMO DE INVERSION</t>
  </si>
  <si>
    <t>4.568.0000.9.9.731403.9</t>
  </si>
  <si>
    <t>4.568.0000.9.9.739901.9</t>
  </si>
  <si>
    <t>ASIGNACION A DISTRIBUIR PARA BIENES Y SERVICIOS DE INVERSION</t>
  </si>
  <si>
    <t>4.568.0000.9.9.750107.9</t>
  </si>
  <si>
    <t>CONSTRUCCIONES Y EDIFICACIONES</t>
  </si>
  <si>
    <t>4.568.0000.9.9.770101.9</t>
  </si>
  <si>
    <t>IMPUESTO AL VALOR AGREGADO</t>
  </si>
  <si>
    <t>4.568.0000.9.9.770102.9</t>
  </si>
  <si>
    <t>TASAS GENERALES</t>
  </si>
  <si>
    <t>4.568.0000.9.9.770201.9</t>
  </si>
  <si>
    <t>SEGUROS</t>
  </si>
  <si>
    <t>4.568.0000.9.9.770203.9</t>
  </si>
  <si>
    <t>COMISIONES BANCARIAS</t>
  </si>
  <si>
    <t>4.568.0000.9.9.770206.9</t>
  </si>
  <si>
    <t>COSTAS JUDICIALES</t>
  </si>
  <si>
    <t>4.568.0000.9.9.780102.9</t>
  </si>
  <si>
    <t>A ENTIDADES DESCENTRALIZADAS Y AUTONOMAS</t>
  </si>
  <si>
    <t>4.568.0000.9.9.780204.9</t>
  </si>
  <si>
    <t>AL SECTOR PRIVADO NO FINANCIERO</t>
  </si>
  <si>
    <t>4.568.0000.9.9.840103.9</t>
  </si>
  <si>
    <t>4.568.0000.9.9.840104.9</t>
  </si>
  <si>
    <t>4.568.0000.9.9.840107.9</t>
  </si>
  <si>
    <t>EQUIPOS SISTEMAS Y PAQUETES INFORMA</t>
  </si>
  <si>
    <t>TOTALES GASTOS</t>
  </si>
  <si>
    <t>Presupuesto anual, ingresos, gastos, financiamiento y resultados operativos que administra la Empresa Pública Metropolitana de Gestión de Destino Turístico</t>
  </si>
  <si>
    <t>30 DE SEPTIEMBRE DE 2013</t>
  </si>
  <si>
    <t>DIRECCION FINANCIERA</t>
  </si>
  <si>
    <t>ING. LUIS RUALES MONCAYO</t>
  </si>
  <si>
    <t>lruales@quito-turismo.gob.ec</t>
  </si>
  <si>
    <t>2993300 Ext. 1004</t>
  </si>
  <si>
    <t>130107.000.009</t>
  </si>
  <si>
    <t>VENTA DE BASES</t>
  </si>
  <si>
    <t>4.568.0000.9.9.731407.9</t>
  </si>
  <si>
    <t>APORTE CONQUITO STAND CIUDADES DIGITALES Y CAMPUS PARTY</t>
  </si>
  <si>
    <t>SERVICIOS TECNICOS ESPECIALIZADOS</t>
  </si>
  <si>
    <t>4.568.0000.9.9.730607.9</t>
  </si>
  <si>
    <t>4.568.0000.9.9.780103.9</t>
  </si>
  <si>
    <t>A EMPRESAS PUBLICAS</t>
  </si>
</sst>
</file>

<file path=xl/styles.xml><?xml version="1.0" encoding="utf-8"?>
<styleSheet xmlns="http://schemas.openxmlformats.org/spreadsheetml/2006/main">
  <numFmts count="1">
    <numFmt numFmtId="43" formatCode="_(* #,##0.00_);_(* \(#,##0.00\);_(* &quot;-&quot;??_);_(@_)"/>
  </numFmts>
  <fonts count="17">
    <font>
      <sz val="11"/>
      <color theme="1"/>
      <name val="Calibri"/>
      <family val="2"/>
      <scheme val="minor"/>
    </font>
    <font>
      <b/>
      <sz val="11"/>
      <color theme="1"/>
      <name val="Calibri"/>
      <family val="2"/>
      <scheme val="minor"/>
    </font>
    <font>
      <sz val="11"/>
      <name val="Calibri"/>
      <family val="2"/>
      <scheme val="minor"/>
    </font>
    <font>
      <sz val="16"/>
      <color theme="1"/>
      <name val="Calibri"/>
      <family val="2"/>
      <scheme val="minor"/>
    </font>
    <font>
      <sz val="18"/>
      <color theme="1"/>
      <name val="Calibri"/>
      <family val="2"/>
      <scheme val="minor"/>
    </font>
    <font>
      <b/>
      <sz val="12"/>
      <color theme="1"/>
      <name val="Calibri"/>
      <family val="2"/>
      <scheme val="minor"/>
    </font>
    <font>
      <b/>
      <sz val="18"/>
      <color theme="3"/>
      <name val="Calibri"/>
      <family val="2"/>
      <scheme val="minor"/>
    </font>
    <font>
      <b/>
      <sz val="16"/>
      <color rgb="FFFF0000"/>
      <name val="Calibri"/>
      <family val="2"/>
      <scheme val="minor"/>
    </font>
    <font>
      <b/>
      <sz val="11"/>
      <name val="Calibri"/>
      <family val="2"/>
      <scheme val="minor"/>
    </font>
    <font>
      <b/>
      <sz val="8"/>
      <color theme="1"/>
      <name val="Calibri"/>
      <family val="2"/>
      <scheme val="minor"/>
    </font>
    <font>
      <b/>
      <sz val="10"/>
      <color theme="1"/>
      <name val="Calibri"/>
      <family val="2"/>
      <scheme val="minor"/>
    </font>
    <font>
      <b/>
      <sz val="11"/>
      <color rgb="FFFF0000"/>
      <name val="Calibri"/>
      <family val="2"/>
      <scheme val="minor"/>
    </font>
    <font>
      <b/>
      <sz val="8"/>
      <color indexed="8"/>
      <name val="Calibri"/>
      <family val="2"/>
    </font>
    <font>
      <sz val="11"/>
      <color theme="1"/>
      <name val="Calibri"/>
      <family val="2"/>
      <scheme val="minor"/>
    </font>
    <font>
      <sz val="10"/>
      <color theme="1"/>
      <name val="Arial Narrow"/>
      <family val="2"/>
    </font>
    <font>
      <b/>
      <sz val="10"/>
      <color theme="1"/>
      <name val="Arial Narrow"/>
      <family val="2"/>
    </font>
    <font>
      <u/>
      <sz val="11"/>
      <color theme="10"/>
      <name val="Calibri"/>
      <family val="2"/>
    </font>
  </fonts>
  <fills count="6">
    <fill>
      <patternFill patternType="none"/>
    </fill>
    <fill>
      <patternFill patternType="gray125"/>
    </fill>
    <fill>
      <patternFill patternType="solid">
        <fgColor theme="0"/>
        <bgColor indexed="64"/>
      </patternFill>
    </fill>
    <fill>
      <patternFill patternType="solid">
        <fgColor theme="0"/>
        <bgColor theme="8"/>
      </patternFill>
    </fill>
    <fill>
      <patternFill patternType="solid">
        <fgColor theme="0"/>
        <bgColor theme="7" tint="0.79998168889431442"/>
      </patternFill>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43" fontId="13" fillId="0" borderId="0" applyFont="0" applyFill="0" applyBorder="0" applyAlignment="0" applyProtection="0"/>
    <xf numFmtId="0" fontId="16" fillId="0" borderId="0" applyNumberFormat="0" applyFill="0" applyBorder="0" applyAlignment="0" applyProtection="0">
      <alignment vertical="top"/>
      <protection locked="0"/>
    </xf>
  </cellStyleXfs>
  <cellXfs count="50">
    <xf numFmtId="0" fontId="0" fillId="0" borderId="0" xfId="0"/>
    <xf numFmtId="0" fontId="0" fillId="2" borderId="0" xfId="0" applyFill="1"/>
    <xf numFmtId="0" fontId="2" fillId="2" borderId="0" xfId="0" applyFont="1" applyFill="1"/>
    <xf numFmtId="0" fontId="3" fillId="2" borderId="0" xfId="0" applyFont="1" applyFill="1"/>
    <xf numFmtId="0" fontId="4" fillId="2" borderId="0" xfId="0" applyFont="1" applyFill="1"/>
    <xf numFmtId="0" fontId="0" fillId="2" borderId="0" xfId="0" applyFill="1" applyBorder="1"/>
    <xf numFmtId="0" fontId="0" fillId="2" borderId="4" xfId="0" applyFill="1" applyBorder="1"/>
    <xf numFmtId="0" fontId="0" fillId="2" borderId="8" xfId="0" applyFill="1" applyBorder="1"/>
    <xf numFmtId="0" fontId="8" fillId="3" borderId="1" xfId="0" applyFont="1" applyFill="1" applyBorder="1" applyAlignment="1">
      <alignment horizontal="center" vertical="center" wrapText="1"/>
    </xf>
    <xf numFmtId="0" fontId="5" fillId="2" borderId="0" xfId="0" applyFont="1" applyFill="1" applyAlignment="1">
      <alignment horizontal="center" vertical="center"/>
    </xf>
    <xf numFmtId="0" fontId="5" fillId="4" borderId="0" xfId="0" applyFont="1" applyFill="1" applyBorder="1" applyAlignment="1">
      <alignment horizontal="center" vertical="center" wrapText="1"/>
    </xf>
    <xf numFmtId="4" fontId="5" fillId="4" borderId="0" xfId="0" applyNumberFormat="1" applyFont="1" applyFill="1" applyBorder="1" applyAlignment="1">
      <alignment horizontal="right" vertical="center" wrapText="1"/>
    </xf>
    <xf numFmtId="10" fontId="5" fillId="4" borderId="0" xfId="0" applyNumberFormat="1" applyFont="1" applyFill="1" applyBorder="1" applyAlignment="1">
      <alignment horizontal="center" vertical="center" wrapText="1"/>
    </xf>
    <xf numFmtId="0" fontId="12" fillId="5" borderId="0" xfId="0" applyFont="1" applyFill="1" applyBorder="1" applyAlignment="1">
      <alignment horizontal="center" vertical="center" wrapText="1"/>
    </xf>
    <xf numFmtId="0" fontId="0" fillId="2" borderId="0" xfId="0" applyFill="1" applyBorder="1" applyAlignment="1">
      <alignment horizontal="center"/>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7" xfId="0" applyFill="1" applyBorder="1" applyAlignment="1">
      <alignment horizontal="center" vertical="center" wrapText="1"/>
    </xf>
    <xf numFmtId="0" fontId="9" fillId="2" borderId="1" xfId="0" applyFont="1" applyFill="1" applyBorder="1" applyAlignment="1">
      <alignment horizontal="center" vertical="center" wrapText="1"/>
    </xf>
    <xf numFmtId="0" fontId="10" fillId="2" borderId="10" xfId="0" applyFont="1" applyFill="1" applyBorder="1" applyAlignment="1">
      <alignment horizontal="left" vertical="center" wrapText="1"/>
    </xf>
    <xf numFmtId="0" fontId="10" fillId="2" borderId="11"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0" fillId="2" borderId="7" xfId="0" applyFont="1" applyFill="1" applyBorder="1" applyAlignment="1">
      <alignment horizontal="left" vertical="center" wrapText="1"/>
    </xf>
    <xf numFmtId="1" fontId="14" fillId="0" borderId="1" xfId="0" applyNumberFormat="1" applyFont="1" applyBorder="1" applyAlignment="1">
      <alignment horizontal="center" vertical="center" wrapText="1"/>
    </xf>
    <xf numFmtId="0" fontId="14" fillId="0" borderId="1" xfId="0" applyFont="1" applyFill="1" applyBorder="1" applyAlignment="1">
      <alignment vertical="center" wrapText="1"/>
    </xf>
    <xf numFmtId="43" fontId="14" fillId="0" borderId="1" xfId="1" applyFont="1" applyFill="1" applyBorder="1" applyAlignment="1">
      <alignment horizontal="center" vertical="center" wrapText="1"/>
    </xf>
    <xf numFmtId="43" fontId="14" fillId="4" borderId="1" xfId="1" applyFont="1" applyFill="1" applyBorder="1" applyAlignment="1">
      <alignment vertical="center" wrapText="1"/>
    </xf>
    <xf numFmtId="43" fontId="14" fillId="0" borderId="1" xfId="1" applyFont="1" applyFill="1" applyBorder="1" applyAlignment="1">
      <alignment vertical="center" wrapText="1"/>
    </xf>
    <xf numFmtId="4" fontId="14" fillId="4" borderId="1" xfId="0" applyNumberFormat="1" applyFont="1" applyFill="1" applyBorder="1" applyAlignment="1">
      <alignment vertical="center" wrapText="1"/>
    </xf>
    <xf numFmtId="10" fontId="14" fillId="4" borderId="1" xfId="0" applyNumberFormat="1" applyFont="1" applyFill="1" applyBorder="1" applyAlignment="1">
      <alignment horizontal="center" vertical="center" wrapText="1"/>
    </xf>
    <xf numFmtId="0" fontId="14" fillId="2" borderId="0" xfId="0" applyFont="1" applyFill="1" applyAlignment="1">
      <alignment vertical="center"/>
    </xf>
    <xf numFmtId="0" fontId="15" fillId="4" borderId="1" xfId="0" applyFont="1" applyFill="1" applyBorder="1" applyAlignment="1">
      <alignment horizontal="center" vertical="center" wrapText="1"/>
    </xf>
    <xf numFmtId="43" fontId="15" fillId="4" borderId="1" xfId="1" applyFont="1" applyFill="1" applyBorder="1" applyAlignment="1">
      <alignment horizontal="right" vertical="center" wrapText="1"/>
    </xf>
    <xf numFmtId="4" fontId="15" fillId="4" borderId="1" xfId="0" applyNumberFormat="1" applyFont="1" applyFill="1" applyBorder="1" applyAlignment="1">
      <alignment horizontal="right" vertical="center" wrapText="1"/>
    </xf>
    <xf numFmtId="10" fontId="15" fillId="4" borderId="1" xfId="0" applyNumberFormat="1" applyFont="1" applyFill="1" applyBorder="1" applyAlignment="1">
      <alignment horizontal="center" vertical="center" wrapText="1"/>
    </xf>
    <xf numFmtId="0" fontId="15" fillId="2" borderId="0" xfId="0" applyFont="1" applyFill="1" applyAlignment="1">
      <alignment horizontal="center" vertical="center"/>
    </xf>
    <xf numFmtId="1" fontId="14" fillId="0" borderId="1" xfId="0" applyNumberFormat="1" applyFont="1" applyBorder="1" applyAlignment="1">
      <alignment horizontal="center" vertical="center"/>
    </xf>
    <xf numFmtId="0" fontId="14" fillId="0" borderId="1" xfId="0" applyFont="1" applyBorder="1" applyAlignment="1">
      <alignment vertical="center"/>
    </xf>
    <xf numFmtId="0" fontId="16" fillId="2" borderId="10" xfId="2" applyFill="1" applyBorder="1" applyAlignment="1" applyProtection="1">
      <alignment horizontal="center" vertical="center" wrapText="1"/>
    </xf>
    <xf numFmtId="43" fontId="15" fillId="2" borderId="0" xfId="0" applyNumberFormat="1" applyFont="1" applyFill="1" applyAlignment="1">
      <alignment horizontal="center" vertical="center"/>
    </xf>
  </cellXfs>
  <cellStyles count="3">
    <cellStyle name="Hipervínculo" xfId="2" builtinId="8"/>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485775</xdr:colOff>
      <xdr:row>0</xdr:row>
      <xdr:rowOff>38100</xdr:rowOff>
    </xdr:from>
    <xdr:to>
      <xdr:col>12</xdr:col>
      <xdr:colOff>1000125</xdr:colOff>
      <xdr:row>0</xdr:row>
      <xdr:rowOff>914400</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2211050" y="38100"/>
          <a:ext cx="1628775" cy="876300"/>
        </a:xfrm>
        <a:prstGeom prst="rect">
          <a:avLst/>
        </a:prstGeom>
      </xdr:spPr>
    </xdr:pic>
    <xdr:clientData/>
  </xdr:twoCellAnchor>
  <xdr:twoCellAnchor editAs="oneCell">
    <xdr:from>
      <xdr:col>0</xdr:col>
      <xdr:colOff>95250</xdr:colOff>
      <xdr:row>116</xdr:row>
      <xdr:rowOff>19050</xdr:rowOff>
    </xdr:from>
    <xdr:to>
      <xdr:col>0</xdr:col>
      <xdr:colOff>971550</xdr:colOff>
      <xdr:row>121</xdr:row>
      <xdr:rowOff>28575</xdr:rowOff>
    </xdr:to>
    <xdr:pic>
      <xdr:nvPicPr>
        <xdr:cNvPr id="4" name="3 Imagen" descr="cid:image001.jpg@01CC1EE0.5CEB64E0"/>
        <xdr:cNvPicPr/>
      </xdr:nvPicPr>
      <xdr:blipFill>
        <a:blip xmlns:r="http://schemas.openxmlformats.org/officeDocument/2006/relationships" r:embed="rId2" cstate="print"/>
        <a:srcRect/>
        <a:stretch>
          <a:fillRect/>
        </a:stretch>
      </xdr:blipFill>
      <xdr:spPr bwMode="auto">
        <a:xfrm>
          <a:off x="95250" y="21564600"/>
          <a:ext cx="876300" cy="8477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lruales@quito-turismo.gob.ec" TargetMode="External"/></Relationships>
</file>

<file path=xl/worksheets/sheet1.xml><?xml version="1.0" encoding="utf-8"?>
<worksheet xmlns="http://schemas.openxmlformats.org/spreadsheetml/2006/main" xmlns:r="http://schemas.openxmlformats.org/officeDocument/2006/relationships">
  <dimension ref="A1:N117"/>
  <sheetViews>
    <sheetView tabSelected="1" workbookViewId="0">
      <selection activeCell="B13" sqref="B13"/>
    </sheetView>
  </sheetViews>
  <sheetFormatPr baseColWidth="10" defaultRowHeight="15"/>
  <cols>
    <col min="1" max="1" width="20.85546875" style="1" customWidth="1"/>
    <col min="2" max="2" width="62.5703125" style="1" bestFit="1" customWidth="1"/>
    <col min="3" max="3" width="15" style="1" customWidth="1"/>
    <col min="4" max="4" width="12" style="1" customWidth="1"/>
    <col min="5" max="5" width="15.85546875" style="1" customWidth="1"/>
    <col min="6" max="6" width="17" style="1" customWidth="1"/>
    <col min="7" max="7" width="16.28515625" style="1" customWidth="1"/>
    <col min="8" max="8" width="16" style="1" customWidth="1"/>
    <col min="9" max="9" width="14.85546875" style="1" customWidth="1"/>
    <col min="10" max="10" width="14.5703125" style="1" customWidth="1"/>
    <col min="11" max="11" width="15.5703125" style="1" customWidth="1"/>
    <col min="12" max="12" width="16.7109375" style="1" customWidth="1"/>
    <col min="13" max="13" width="16.28515625" style="1" customWidth="1"/>
    <col min="14" max="16384" width="11.42578125" style="1"/>
  </cols>
  <sheetData>
    <row r="1" spans="1:13" ht="76.5" customHeight="1">
      <c r="A1" s="21"/>
      <c r="B1" s="22"/>
      <c r="C1" s="22"/>
      <c r="D1" s="22"/>
      <c r="E1" s="22"/>
      <c r="F1" s="22"/>
      <c r="G1" s="22"/>
      <c r="H1" s="22"/>
      <c r="I1" s="22"/>
      <c r="J1" s="22"/>
      <c r="K1" s="22"/>
      <c r="L1" s="22"/>
      <c r="M1" s="7"/>
    </row>
    <row r="2" spans="1:13" s="4" customFormat="1" ht="31.5" customHeight="1">
      <c r="A2" s="23" t="s">
        <v>0</v>
      </c>
      <c r="B2" s="24"/>
      <c r="C2" s="24"/>
      <c r="D2" s="24"/>
      <c r="E2" s="24"/>
      <c r="F2" s="24"/>
      <c r="G2" s="24"/>
      <c r="H2" s="24"/>
      <c r="I2" s="24"/>
      <c r="J2" s="24"/>
      <c r="K2" s="24"/>
      <c r="L2" s="24"/>
      <c r="M2" s="25"/>
    </row>
    <row r="3" spans="1:13" s="3" customFormat="1" ht="33" customHeight="1">
      <c r="A3" s="26" t="s">
        <v>208</v>
      </c>
      <c r="B3" s="27"/>
      <c r="C3" s="27"/>
      <c r="D3" s="27"/>
      <c r="E3" s="27"/>
      <c r="F3" s="27"/>
      <c r="G3" s="27"/>
      <c r="H3" s="27"/>
      <c r="I3" s="27"/>
      <c r="J3" s="27"/>
      <c r="K3" s="27"/>
      <c r="L3" s="27"/>
      <c r="M3" s="28"/>
    </row>
    <row r="4" spans="1:13" s="2" customFormat="1" ht="45">
      <c r="A4" s="8" t="s">
        <v>1</v>
      </c>
      <c r="B4" s="8" t="s">
        <v>2</v>
      </c>
      <c r="C4" s="8" t="s">
        <v>3</v>
      </c>
      <c r="D4" s="8" t="s">
        <v>4</v>
      </c>
      <c r="E4" s="8" t="s">
        <v>5</v>
      </c>
      <c r="F4" s="8" t="s">
        <v>6</v>
      </c>
      <c r="G4" s="8" t="s">
        <v>7</v>
      </c>
      <c r="H4" s="8" t="s">
        <v>8</v>
      </c>
      <c r="I4" s="8" t="s">
        <v>20</v>
      </c>
      <c r="J4" s="8" t="s">
        <v>19</v>
      </c>
      <c r="K4" s="8" t="s">
        <v>18</v>
      </c>
      <c r="L4" s="8" t="s">
        <v>16</v>
      </c>
      <c r="M4" s="8" t="s">
        <v>17</v>
      </c>
    </row>
    <row r="5" spans="1:13" s="40" customFormat="1" ht="12.75">
      <c r="A5" s="33" t="s">
        <v>214</v>
      </c>
      <c r="B5" s="34" t="s">
        <v>215</v>
      </c>
      <c r="C5" s="35">
        <v>0</v>
      </c>
      <c r="D5" s="35">
        <v>0</v>
      </c>
      <c r="E5" s="35">
        <f>+C5+D5</f>
        <v>0</v>
      </c>
      <c r="F5" s="36">
        <v>0</v>
      </c>
      <c r="G5" s="37">
        <v>0</v>
      </c>
      <c r="H5" s="35">
        <v>7000</v>
      </c>
      <c r="I5" s="38">
        <f>+E5-H5</f>
        <v>-7000</v>
      </c>
      <c r="J5" s="38">
        <f>+E5-H5</f>
        <v>-7000</v>
      </c>
      <c r="K5" s="38">
        <f>+E5-F5-G5</f>
        <v>0</v>
      </c>
      <c r="L5" s="39">
        <v>0</v>
      </c>
      <c r="M5" s="39">
        <v>0</v>
      </c>
    </row>
    <row r="6" spans="1:13" s="40" customFormat="1" ht="12.75">
      <c r="A6" s="33" t="s">
        <v>23</v>
      </c>
      <c r="B6" s="34" t="s">
        <v>24</v>
      </c>
      <c r="C6" s="35">
        <v>800000</v>
      </c>
      <c r="D6" s="35">
        <v>0</v>
      </c>
      <c r="E6" s="35">
        <f t="shared" ref="E6:E29" si="0">+C6+D6</f>
        <v>800000</v>
      </c>
      <c r="F6" s="36">
        <v>0</v>
      </c>
      <c r="G6" s="37">
        <v>0</v>
      </c>
      <c r="H6" s="35">
        <v>853204.15</v>
      </c>
      <c r="I6" s="38">
        <f>+E6-H6</f>
        <v>-53204.150000000023</v>
      </c>
      <c r="J6" s="38">
        <f>+E6-H6</f>
        <v>-53204.150000000023</v>
      </c>
      <c r="K6" s="38">
        <f>+E6-F6-G6</f>
        <v>800000</v>
      </c>
      <c r="L6" s="39">
        <f>+F6/E6</f>
        <v>0</v>
      </c>
      <c r="M6" s="39">
        <f>+H6/E6</f>
        <v>1.0665051875</v>
      </c>
    </row>
    <row r="7" spans="1:13" s="40" customFormat="1" ht="12.75">
      <c r="A7" s="33" t="s">
        <v>25</v>
      </c>
      <c r="B7" s="34" t="s">
        <v>26</v>
      </c>
      <c r="C7" s="35">
        <v>1300000</v>
      </c>
      <c r="D7" s="35">
        <v>0</v>
      </c>
      <c r="E7" s="35">
        <f t="shared" si="0"/>
        <v>1300000</v>
      </c>
      <c r="F7" s="36">
        <v>0</v>
      </c>
      <c r="G7" s="37">
        <v>0</v>
      </c>
      <c r="H7" s="35">
        <v>960385.62</v>
      </c>
      <c r="I7" s="38">
        <f t="shared" ref="I7:I29" si="1">+E7-H7</f>
        <v>339614.38</v>
      </c>
      <c r="J7" s="38">
        <f t="shared" ref="J7:J29" si="2">+E7-H7</f>
        <v>339614.38</v>
      </c>
      <c r="K7" s="38">
        <f t="shared" ref="K7:K29" si="3">+E7-F7-G7</f>
        <v>1300000</v>
      </c>
      <c r="L7" s="39">
        <f t="shared" ref="L7:L29" si="4">+F7/E7</f>
        <v>0</v>
      </c>
      <c r="M7" s="39">
        <f t="shared" ref="M7:M29" si="5">+H7/E7</f>
        <v>0.7387581692307692</v>
      </c>
    </row>
    <row r="8" spans="1:13" s="40" customFormat="1" ht="12.75">
      <c r="A8" s="33" t="s">
        <v>27</v>
      </c>
      <c r="B8" s="34" t="s">
        <v>28</v>
      </c>
      <c r="C8" s="35">
        <v>310000</v>
      </c>
      <c r="D8" s="35">
        <v>0</v>
      </c>
      <c r="E8" s="35">
        <f t="shared" si="0"/>
        <v>310000</v>
      </c>
      <c r="F8" s="36">
        <v>0</v>
      </c>
      <c r="G8" s="37">
        <v>0</v>
      </c>
      <c r="H8" s="35">
        <v>178047.76</v>
      </c>
      <c r="I8" s="38">
        <f t="shared" si="1"/>
        <v>131952.24</v>
      </c>
      <c r="J8" s="38">
        <f t="shared" si="2"/>
        <v>131952.24</v>
      </c>
      <c r="K8" s="38">
        <f t="shared" si="3"/>
        <v>310000</v>
      </c>
      <c r="L8" s="39">
        <f t="shared" si="4"/>
        <v>0</v>
      </c>
      <c r="M8" s="39">
        <f t="shared" si="5"/>
        <v>0.57434761290322589</v>
      </c>
    </row>
    <row r="9" spans="1:13" s="40" customFormat="1" ht="12.75">
      <c r="A9" s="33" t="s">
        <v>29</v>
      </c>
      <c r="B9" s="34" t="s">
        <v>30</v>
      </c>
      <c r="C9" s="35">
        <v>22000</v>
      </c>
      <c r="D9" s="35">
        <v>0</v>
      </c>
      <c r="E9" s="35">
        <f t="shared" si="0"/>
        <v>22000</v>
      </c>
      <c r="F9" s="36">
        <v>0</v>
      </c>
      <c r="G9" s="37">
        <v>0</v>
      </c>
      <c r="H9" s="35">
        <v>33971.910000000003</v>
      </c>
      <c r="I9" s="38">
        <f t="shared" si="1"/>
        <v>-11971.910000000003</v>
      </c>
      <c r="J9" s="38">
        <f t="shared" si="2"/>
        <v>-11971.910000000003</v>
      </c>
      <c r="K9" s="38">
        <f t="shared" si="3"/>
        <v>22000</v>
      </c>
      <c r="L9" s="39">
        <f t="shared" si="4"/>
        <v>0</v>
      </c>
      <c r="M9" s="39">
        <f t="shared" si="5"/>
        <v>1.5441777272727275</v>
      </c>
    </row>
    <row r="10" spans="1:13" s="40" customFormat="1" ht="12.75">
      <c r="A10" s="33" t="s">
        <v>31</v>
      </c>
      <c r="B10" s="34" t="s">
        <v>32</v>
      </c>
      <c r="C10" s="35">
        <v>60000</v>
      </c>
      <c r="D10" s="35">
        <v>-57500</v>
      </c>
      <c r="E10" s="35">
        <f t="shared" si="0"/>
        <v>2500</v>
      </c>
      <c r="F10" s="36">
        <v>0</v>
      </c>
      <c r="G10" s="37">
        <v>0</v>
      </c>
      <c r="H10" s="35">
        <v>2500</v>
      </c>
      <c r="I10" s="38">
        <f t="shared" si="1"/>
        <v>0</v>
      </c>
      <c r="J10" s="38">
        <f t="shared" si="2"/>
        <v>0</v>
      </c>
      <c r="K10" s="38">
        <f t="shared" si="3"/>
        <v>2500</v>
      </c>
      <c r="L10" s="39">
        <f t="shared" si="4"/>
        <v>0</v>
      </c>
      <c r="M10" s="39">
        <f t="shared" si="5"/>
        <v>1</v>
      </c>
    </row>
    <row r="11" spans="1:13" s="40" customFormat="1" ht="12.75">
      <c r="A11" s="33" t="s">
        <v>33</v>
      </c>
      <c r="B11" s="34" t="s">
        <v>34</v>
      </c>
      <c r="C11" s="35">
        <v>505413.55</v>
      </c>
      <c r="D11" s="35">
        <v>62170</v>
      </c>
      <c r="E11" s="35">
        <f t="shared" si="0"/>
        <v>567583.55000000005</v>
      </c>
      <c r="F11" s="36">
        <v>0</v>
      </c>
      <c r="G11" s="37">
        <v>0</v>
      </c>
      <c r="H11" s="35">
        <v>122853.49</v>
      </c>
      <c r="I11" s="38">
        <f t="shared" si="1"/>
        <v>444730.06000000006</v>
      </c>
      <c r="J11" s="38">
        <f t="shared" si="2"/>
        <v>444730.06000000006</v>
      </c>
      <c r="K11" s="38">
        <f t="shared" si="3"/>
        <v>567583.55000000005</v>
      </c>
      <c r="L11" s="39">
        <f t="shared" si="4"/>
        <v>0</v>
      </c>
      <c r="M11" s="39">
        <f t="shared" si="5"/>
        <v>0.21645005391717217</v>
      </c>
    </row>
    <row r="12" spans="1:13" s="40" customFormat="1" ht="12.75">
      <c r="A12" s="33" t="s">
        <v>35</v>
      </c>
      <c r="B12" s="34" t="s">
        <v>36</v>
      </c>
      <c r="C12" s="36">
        <v>0</v>
      </c>
      <c r="D12" s="36">
        <v>50000</v>
      </c>
      <c r="E12" s="35">
        <f t="shared" si="0"/>
        <v>50000</v>
      </c>
      <c r="F12" s="36">
        <v>0</v>
      </c>
      <c r="G12" s="37">
        <v>0</v>
      </c>
      <c r="H12" s="36">
        <v>37000</v>
      </c>
      <c r="I12" s="38">
        <f t="shared" si="1"/>
        <v>13000</v>
      </c>
      <c r="J12" s="38">
        <f t="shared" si="2"/>
        <v>13000</v>
      </c>
      <c r="K12" s="38">
        <f t="shared" si="3"/>
        <v>50000</v>
      </c>
      <c r="L12" s="39">
        <f t="shared" si="4"/>
        <v>0</v>
      </c>
      <c r="M12" s="39">
        <f t="shared" si="5"/>
        <v>0.74</v>
      </c>
    </row>
    <row r="13" spans="1:13" s="40" customFormat="1" ht="12.75">
      <c r="A13" s="33" t="s">
        <v>37</v>
      </c>
      <c r="B13" s="34" t="s">
        <v>38</v>
      </c>
      <c r="C13" s="36">
        <v>0</v>
      </c>
      <c r="D13" s="36">
        <v>6859.78</v>
      </c>
      <c r="E13" s="35">
        <f t="shared" si="0"/>
        <v>6859.78</v>
      </c>
      <c r="F13" s="36">
        <v>0</v>
      </c>
      <c r="G13" s="37">
        <v>0</v>
      </c>
      <c r="H13" s="36">
        <v>6859.78</v>
      </c>
      <c r="I13" s="38">
        <f t="shared" si="1"/>
        <v>0</v>
      </c>
      <c r="J13" s="38">
        <f t="shared" si="2"/>
        <v>0</v>
      </c>
      <c r="K13" s="38">
        <f t="shared" si="3"/>
        <v>6859.78</v>
      </c>
      <c r="L13" s="39">
        <f t="shared" si="4"/>
        <v>0</v>
      </c>
      <c r="M13" s="39">
        <f t="shared" si="5"/>
        <v>1</v>
      </c>
    </row>
    <row r="14" spans="1:13" s="40" customFormat="1" ht="12.75">
      <c r="A14" s="33" t="s">
        <v>39</v>
      </c>
      <c r="B14" s="34" t="s">
        <v>40</v>
      </c>
      <c r="C14" s="35">
        <v>770000</v>
      </c>
      <c r="D14" s="35">
        <v>150000</v>
      </c>
      <c r="E14" s="35">
        <f t="shared" si="0"/>
        <v>920000</v>
      </c>
      <c r="F14" s="36">
        <v>0</v>
      </c>
      <c r="G14" s="37">
        <v>0</v>
      </c>
      <c r="H14" s="35">
        <v>753327.45</v>
      </c>
      <c r="I14" s="38">
        <f t="shared" si="1"/>
        <v>166672.55000000005</v>
      </c>
      <c r="J14" s="38">
        <f t="shared" si="2"/>
        <v>166672.55000000005</v>
      </c>
      <c r="K14" s="38">
        <f t="shared" si="3"/>
        <v>920000</v>
      </c>
      <c r="L14" s="39">
        <f t="shared" si="4"/>
        <v>0</v>
      </c>
      <c r="M14" s="39">
        <f t="shared" si="5"/>
        <v>0.81883418478260861</v>
      </c>
    </row>
    <row r="15" spans="1:13" s="40" customFormat="1" ht="12.75">
      <c r="A15" s="33" t="s">
        <v>41</v>
      </c>
      <c r="B15" s="34" t="s">
        <v>42</v>
      </c>
      <c r="C15" s="35">
        <v>20000</v>
      </c>
      <c r="D15" s="35">
        <v>0</v>
      </c>
      <c r="E15" s="35">
        <f t="shared" si="0"/>
        <v>20000</v>
      </c>
      <c r="F15" s="36">
        <v>0</v>
      </c>
      <c r="G15" s="37">
        <v>0</v>
      </c>
      <c r="H15" s="35">
        <v>15897.15</v>
      </c>
      <c r="I15" s="38">
        <f t="shared" si="1"/>
        <v>4102.8500000000004</v>
      </c>
      <c r="J15" s="38">
        <f t="shared" si="2"/>
        <v>4102.8500000000004</v>
      </c>
      <c r="K15" s="38">
        <f t="shared" si="3"/>
        <v>20000</v>
      </c>
      <c r="L15" s="39">
        <f t="shared" si="4"/>
        <v>0</v>
      </c>
      <c r="M15" s="39">
        <f t="shared" si="5"/>
        <v>0.79485749999999999</v>
      </c>
    </row>
    <row r="16" spans="1:13" s="40" customFormat="1" ht="12.75">
      <c r="A16" s="33" t="s">
        <v>43</v>
      </c>
      <c r="B16" s="34" t="s">
        <v>44</v>
      </c>
      <c r="C16" s="36">
        <v>0</v>
      </c>
      <c r="D16" s="36">
        <v>175</v>
      </c>
      <c r="E16" s="35">
        <f t="shared" si="0"/>
        <v>175</v>
      </c>
      <c r="F16" s="36">
        <v>0</v>
      </c>
      <c r="G16" s="37">
        <v>0</v>
      </c>
      <c r="H16" s="36">
        <v>175</v>
      </c>
      <c r="I16" s="38">
        <f t="shared" si="1"/>
        <v>0</v>
      </c>
      <c r="J16" s="38">
        <f t="shared" si="2"/>
        <v>0</v>
      </c>
      <c r="K16" s="38">
        <f t="shared" si="3"/>
        <v>175</v>
      </c>
      <c r="L16" s="39">
        <f t="shared" si="4"/>
        <v>0</v>
      </c>
      <c r="M16" s="39">
        <f t="shared" si="5"/>
        <v>1</v>
      </c>
    </row>
    <row r="17" spans="1:14" s="40" customFormat="1" ht="12.75">
      <c r="A17" s="33" t="s">
        <v>45</v>
      </c>
      <c r="B17" s="34" t="s">
        <v>46</v>
      </c>
      <c r="C17" s="36">
        <v>0</v>
      </c>
      <c r="D17" s="36">
        <v>16071.48</v>
      </c>
      <c r="E17" s="35">
        <f t="shared" si="0"/>
        <v>16071.48</v>
      </c>
      <c r="F17" s="36">
        <v>0</v>
      </c>
      <c r="G17" s="37">
        <v>0</v>
      </c>
      <c r="H17" s="36">
        <v>12053.61</v>
      </c>
      <c r="I17" s="38">
        <f t="shared" si="1"/>
        <v>4017.869999999999</v>
      </c>
      <c r="J17" s="38">
        <f t="shared" si="2"/>
        <v>4017.869999999999</v>
      </c>
      <c r="K17" s="38">
        <f t="shared" si="3"/>
        <v>16071.48</v>
      </c>
      <c r="L17" s="39">
        <f t="shared" si="4"/>
        <v>0</v>
      </c>
      <c r="M17" s="39">
        <f t="shared" si="5"/>
        <v>0.75000000000000011</v>
      </c>
    </row>
    <row r="18" spans="1:14" s="40" customFormat="1" ht="12.75">
      <c r="A18" s="33" t="s">
        <v>47</v>
      </c>
      <c r="B18" s="34" t="s">
        <v>48</v>
      </c>
      <c r="C18" s="36">
        <v>0</v>
      </c>
      <c r="D18" s="36">
        <v>253807.3</v>
      </c>
      <c r="E18" s="35">
        <f t="shared" si="0"/>
        <v>253807.3</v>
      </c>
      <c r="F18" s="36">
        <v>0</v>
      </c>
      <c r="G18" s="37">
        <v>0</v>
      </c>
      <c r="H18" s="36">
        <v>176847.24</v>
      </c>
      <c r="I18" s="38">
        <f t="shared" si="1"/>
        <v>76960.06</v>
      </c>
      <c r="J18" s="38">
        <f t="shared" si="2"/>
        <v>76960.06</v>
      </c>
      <c r="K18" s="38">
        <f t="shared" si="3"/>
        <v>253807.3</v>
      </c>
      <c r="L18" s="39">
        <f t="shared" si="4"/>
        <v>0</v>
      </c>
      <c r="M18" s="39">
        <f t="shared" si="5"/>
        <v>0.69677759465547284</v>
      </c>
    </row>
    <row r="19" spans="1:14" s="40" customFormat="1" ht="12.75">
      <c r="A19" s="33" t="s">
        <v>49</v>
      </c>
      <c r="B19" s="34" t="s">
        <v>50</v>
      </c>
      <c r="C19" s="36">
        <v>0</v>
      </c>
      <c r="D19" s="36">
        <v>330300</v>
      </c>
      <c r="E19" s="35">
        <f t="shared" si="0"/>
        <v>330300</v>
      </c>
      <c r="F19" s="36">
        <v>0</v>
      </c>
      <c r="G19" s="37">
        <v>0</v>
      </c>
      <c r="H19" s="36">
        <v>94035.13</v>
      </c>
      <c r="I19" s="38">
        <f t="shared" si="1"/>
        <v>236264.87</v>
      </c>
      <c r="J19" s="38">
        <f t="shared" si="2"/>
        <v>236264.87</v>
      </c>
      <c r="K19" s="38">
        <f t="shared" si="3"/>
        <v>330300</v>
      </c>
      <c r="L19" s="39">
        <f t="shared" si="4"/>
        <v>0</v>
      </c>
      <c r="M19" s="39">
        <f t="shared" si="5"/>
        <v>0.28469612473508932</v>
      </c>
    </row>
    <row r="20" spans="1:14" s="40" customFormat="1" ht="12.75">
      <c r="A20" s="33" t="s">
        <v>51</v>
      </c>
      <c r="B20" s="34" t="s">
        <v>52</v>
      </c>
      <c r="C20" s="36">
        <v>0</v>
      </c>
      <c r="D20" s="36">
        <v>3601.8</v>
      </c>
      <c r="E20" s="35">
        <f t="shared" si="0"/>
        <v>3601.8</v>
      </c>
      <c r="F20" s="36">
        <v>0</v>
      </c>
      <c r="G20" s="37">
        <v>0</v>
      </c>
      <c r="H20" s="36">
        <v>2598.44</v>
      </c>
      <c r="I20" s="38">
        <f t="shared" si="1"/>
        <v>1003.3600000000001</v>
      </c>
      <c r="J20" s="38">
        <f t="shared" si="2"/>
        <v>1003.3600000000001</v>
      </c>
      <c r="K20" s="38">
        <f t="shared" si="3"/>
        <v>3601.8</v>
      </c>
      <c r="L20" s="39">
        <f t="shared" si="4"/>
        <v>0</v>
      </c>
      <c r="M20" s="39">
        <f t="shared" si="5"/>
        <v>0.72142817480148813</v>
      </c>
    </row>
    <row r="21" spans="1:14" s="40" customFormat="1" ht="12.75">
      <c r="A21" s="33" t="s">
        <v>53</v>
      </c>
      <c r="B21" s="34" t="s">
        <v>54</v>
      </c>
      <c r="C21" s="35">
        <v>57500</v>
      </c>
      <c r="D21" s="35">
        <v>0</v>
      </c>
      <c r="E21" s="35">
        <f t="shared" si="0"/>
        <v>57500</v>
      </c>
      <c r="F21" s="36">
        <v>0</v>
      </c>
      <c r="G21" s="37">
        <v>0</v>
      </c>
      <c r="H21" s="35">
        <v>78590</v>
      </c>
      <c r="I21" s="38">
        <f t="shared" si="1"/>
        <v>-21090</v>
      </c>
      <c r="J21" s="38">
        <f t="shared" si="2"/>
        <v>-21090</v>
      </c>
      <c r="K21" s="38">
        <f t="shared" si="3"/>
        <v>57500</v>
      </c>
      <c r="L21" s="39">
        <f t="shared" si="4"/>
        <v>0</v>
      </c>
      <c r="M21" s="39">
        <f t="shared" si="5"/>
        <v>1.3667826086956523</v>
      </c>
    </row>
    <row r="22" spans="1:14" s="40" customFormat="1" ht="12.75">
      <c r="A22" s="33" t="s">
        <v>55</v>
      </c>
      <c r="B22" s="34" t="s">
        <v>56</v>
      </c>
      <c r="C22" s="35">
        <v>299845</v>
      </c>
      <c r="D22" s="35">
        <v>0</v>
      </c>
      <c r="E22" s="35">
        <f t="shared" si="0"/>
        <v>299845</v>
      </c>
      <c r="F22" s="36">
        <v>0</v>
      </c>
      <c r="G22" s="37">
        <v>0</v>
      </c>
      <c r="H22" s="35">
        <v>0</v>
      </c>
      <c r="I22" s="38">
        <f t="shared" si="1"/>
        <v>299845</v>
      </c>
      <c r="J22" s="38">
        <f t="shared" si="2"/>
        <v>299845</v>
      </c>
      <c r="K22" s="38">
        <f t="shared" si="3"/>
        <v>299845</v>
      </c>
      <c r="L22" s="39">
        <f t="shared" si="4"/>
        <v>0</v>
      </c>
      <c r="M22" s="39">
        <f t="shared" si="5"/>
        <v>0</v>
      </c>
    </row>
    <row r="23" spans="1:14" s="40" customFormat="1" ht="12.75">
      <c r="A23" s="33" t="s">
        <v>57</v>
      </c>
      <c r="B23" s="34" t="s">
        <v>58</v>
      </c>
      <c r="C23" s="35">
        <v>45000</v>
      </c>
      <c r="D23" s="35">
        <v>0</v>
      </c>
      <c r="E23" s="35">
        <f t="shared" si="0"/>
        <v>45000</v>
      </c>
      <c r="F23" s="36">
        <v>0</v>
      </c>
      <c r="G23" s="37">
        <v>0</v>
      </c>
      <c r="H23" s="35">
        <v>34605.440000000002</v>
      </c>
      <c r="I23" s="38">
        <f t="shared" si="1"/>
        <v>10394.559999999998</v>
      </c>
      <c r="J23" s="38">
        <f t="shared" si="2"/>
        <v>10394.559999999998</v>
      </c>
      <c r="K23" s="38">
        <f t="shared" si="3"/>
        <v>45000</v>
      </c>
      <c r="L23" s="39">
        <f t="shared" si="4"/>
        <v>0</v>
      </c>
      <c r="M23" s="39">
        <f t="shared" si="5"/>
        <v>0.76900977777777779</v>
      </c>
    </row>
    <row r="24" spans="1:14" s="40" customFormat="1" ht="12.75">
      <c r="A24" s="33" t="s">
        <v>59</v>
      </c>
      <c r="B24" s="34" t="s">
        <v>60</v>
      </c>
      <c r="C24" s="36">
        <v>0</v>
      </c>
      <c r="D24" s="36">
        <v>15000</v>
      </c>
      <c r="E24" s="35">
        <f t="shared" si="0"/>
        <v>15000</v>
      </c>
      <c r="F24" s="36">
        <v>0</v>
      </c>
      <c r="G24" s="37">
        <v>0</v>
      </c>
      <c r="H24" s="36">
        <v>15000</v>
      </c>
      <c r="I24" s="38">
        <f t="shared" si="1"/>
        <v>0</v>
      </c>
      <c r="J24" s="38">
        <f t="shared" si="2"/>
        <v>0</v>
      </c>
      <c r="K24" s="38">
        <f t="shared" si="3"/>
        <v>15000</v>
      </c>
      <c r="L24" s="39">
        <f t="shared" si="4"/>
        <v>0</v>
      </c>
      <c r="M24" s="39">
        <f t="shared" si="5"/>
        <v>1</v>
      </c>
    </row>
    <row r="25" spans="1:14" s="40" customFormat="1" ht="12.75">
      <c r="A25" s="33" t="s">
        <v>61</v>
      </c>
      <c r="B25" s="34" t="s">
        <v>62</v>
      </c>
      <c r="C25" s="35">
        <v>1660320</v>
      </c>
      <c r="D25" s="35">
        <v>0</v>
      </c>
      <c r="E25" s="35">
        <f t="shared" si="0"/>
        <v>1660320</v>
      </c>
      <c r="F25" s="36">
        <v>0</v>
      </c>
      <c r="G25" s="37">
        <v>0</v>
      </c>
      <c r="H25" s="35">
        <v>1106880.1599999999</v>
      </c>
      <c r="I25" s="38">
        <f t="shared" si="1"/>
        <v>553439.84000000008</v>
      </c>
      <c r="J25" s="38">
        <f t="shared" si="2"/>
        <v>553439.84000000008</v>
      </c>
      <c r="K25" s="38">
        <f t="shared" si="3"/>
        <v>1660320</v>
      </c>
      <c r="L25" s="39">
        <f t="shared" si="4"/>
        <v>0</v>
      </c>
      <c r="M25" s="39">
        <f t="shared" si="5"/>
        <v>0.66666676303363204</v>
      </c>
    </row>
    <row r="26" spans="1:14" s="40" customFormat="1" ht="12.75">
      <c r="A26" s="33" t="s">
        <v>63</v>
      </c>
      <c r="B26" s="34" t="s">
        <v>64</v>
      </c>
      <c r="C26" s="36">
        <v>0</v>
      </c>
      <c r="D26" s="36">
        <v>111904.77</v>
      </c>
      <c r="E26" s="35">
        <f t="shared" si="0"/>
        <v>111904.77</v>
      </c>
      <c r="F26" s="36">
        <v>0</v>
      </c>
      <c r="G26" s="37">
        <v>0</v>
      </c>
      <c r="H26" s="36">
        <v>111904.77</v>
      </c>
      <c r="I26" s="38">
        <f t="shared" si="1"/>
        <v>0</v>
      </c>
      <c r="J26" s="38">
        <f t="shared" si="2"/>
        <v>0</v>
      </c>
      <c r="K26" s="38">
        <f t="shared" si="3"/>
        <v>111904.77</v>
      </c>
      <c r="L26" s="39">
        <f t="shared" si="4"/>
        <v>0</v>
      </c>
      <c r="M26" s="39">
        <f t="shared" si="5"/>
        <v>1</v>
      </c>
    </row>
    <row r="27" spans="1:14" s="40" customFormat="1" ht="12.75">
      <c r="A27" s="33" t="s">
        <v>65</v>
      </c>
      <c r="B27" s="34" t="s">
        <v>66</v>
      </c>
      <c r="C27" s="36">
        <v>0</v>
      </c>
      <c r="D27" s="36">
        <v>21046.3</v>
      </c>
      <c r="E27" s="35">
        <f t="shared" si="0"/>
        <v>21046.3</v>
      </c>
      <c r="F27" s="36">
        <v>0</v>
      </c>
      <c r="G27" s="37">
        <v>0</v>
      </c>
      <c r="H27" s="36">
        <v>20883.04</v>
      </c>
      <c r="I27" s="38">
        <f t="shared" si="1"/>
        <v>163.2599999999984</v>
      </c>
      <c r="J27" s="38">
        <f t="shared" si="2"/>
        <v>163.2599999999984</v>
      </c>
      <c r="K27" s="38">
        <f t="shared" si="3"/>
        <v>21046.3</v>
      </c>
      <c r="L27" s="39">
        <f t="shared" si="4"/>
        <v>0</v>
      </c>
      <c r="M27" s="39">
        <f t="shared" si="5"/>
        <v>0.99224281702722106</v>
      </c>
    </row>
    <row r="28" spans="1:14" s="40" customFormat="1" ht="12.75">
      <c r="A28" s="33" t="s">
        <v>67</v>
      </c>
      <c r="B28" s="34" t="s">
        <v>68</v>
      </c>
      <c r="C28" s="36">
        <v>0</v>
      </c>
      <c r="D28" s="36">
        <v>69765.399999999994</v>
      </c>
      <c r="E28" s="35">
        <f t="shared" si="0"/>
        <v>69765.399999999994</v>
      </c>
      <c r="F28" s="36">
        <v>0</v>
      </c>
      <c r="G28" s="37">
        <v>0</v>
      </c>
      <c r="H28" s="36">
        <v>18873.88</v>
      </c>
      <c r="I28" s="38">
        <f t="shared" si="1"/>
        <v>50891.51999999999</v>
      </c>
      <c r="J28" s="38">
        <f t="shared" si="2"/>
        <v>50891.51999999999</v>
      </c>
      <c r="K28" s="38">
        <f t="shared" si="3"/>
        <v>69765.399999999994</v>
      </c>
      <c r="L28" s="39">
        <f t="shared" si="4"/>
        <v>0</v>
      </c>
      <c r="M28" s="39">
        <f t="shared" si="5"/>
        <v>0.27053353094800581</v>
      </c>
    </row>
    <row r="29" spans="1:14" s="40" customFormat="1" ht="12.75">
      <c r="A29" s="33" t="s">
        <v>69</v>
      </c>
      <c r="B29" s="34" t="s">
        <v>70</v>
      </c>
      <c r="C29" s="35">
        <v>79454</v>
      </c>
      <c r="D29" s="35">
        <v>553355.92000000004</v>
      </c>
      <c r="E29" s="35">
        <f t="shared" si="0"/>
        <v>632809.92000000004</v>
      </c>
      <c r="F29" s="36">
        <v>0</v>
      </c>
      <c r="G29" s="37">
        <v>0</v>
      </c>
      <c r="H29" s="35">
        <v>632809.92000000004</v>
      </c>
      <c r="I29" s="38">
        <f t="shared" si="1"/>
        <v>0</v>
      </c>
      <c r="J29" s="38">
        <f t="shared" si="2"/>
        <v>0</v>
      </c>
      <c r="K29" s="38">
        <f t="shared" si="3"/>
        <v>632809.92000000004</v>
      </c>
      <c r="L29" s="39">
        <f t="shared" si="4"/>
        <v>0</v>
      </c>
      <c r="M29" s="39">
        <f t="shared" si="5"/>
        <v>1</v>
      </c>
    </row>
    <row r="30" spans="1:14" s="45" customFormat="1" ht="12.75">
      <c r="A30" s="41" t="s">
        <v>71</v>
      </c>
      <c r="B30" s="41"/>
      <c r="C30" s="42">
        <f>SUM(C5:C29)</f>
        <v>5929532.5499999998</v>
      </c>
      <c r="D30" s="42">
        <f t="shared" ref="D30:K30" si="6">SUM(D5:D29)</f>
        <v>1586557.7500000002</v>
      </c>
      <c r="E30" s="42">
        <f t="shared" si="6"/>
        <v>7516090.2999999989</v>
      </c>
      <c r="F30" s="42">
        <f t="shared" si="6"/>
        <v>0</v>
      </c>
      <c r="G30" s="42">
        <f t="shared" si="6"/>
        <v>0</v>
      </c>
      <c r="H30" s="42">
        <f t="shared" si="6"/>
        <v>5276303.9399999995</v>
      </c>
      <c r="I30" s="42">
        <f t="shared" si="6"/>
        <v>2239786.36</v>
      </c>
      <c r="J30" s="42">
        <f t="shared" si="6"/>
        <v>2239786.36</v>
      </c>
      <c r="K30" s="42">
        <f t="shared" si="6"/>
        <v>7516090.2999999989</v>
      </c>
      <c r="L30" s="44">
        <f t="shared" ref="L30" si="7">+F30/E30</f>
        <v>0</v>
      </c>
      <c r="M30" s="44">
        <f t="shared" ref="M30" si="8">+H30/E30</f>
        <v>0.70200113747968151</v>
      </c>
      <c r="N30" s="49"/>
    </row>
    <row r="31" spans="1:14" s="40" customFormat="1" ht="12.75">
      <c r="A31" s="46" t="s">
        <v>72</v>
      </c>
      <c r="B31" s="47" t="s">
        <v>73</v>
      </c>
      <c r="C31" s="36">
        <v>959794</v>
      </c>
      <c r="D31" s="36">
        <v>94336</v>
      </c>
      <c r="E31" s="36">
        <f>+C31+D31</f>
        <v>1054130</v>
      </c>
      <c r="F31" s="36">
        <v>772285.82</v>
      </c>
      <c r="G31" s="36"/>
      <c r="H31" s="36">
        <v>772285.82</v>
      </c>
      <c r="I31" s="38">
        <f>+F31-H31</f>
        <v>0</v>
      </c>
      <c r="J31" s="38">
        <f>+E31-H31</f>
        <v>281844.18000000005</v>
      </c>
      <c r="K31" s="38">
        <f>+E31-F31-G31</f>
        <v>281844.18000000005</v>
      </c>
      <c r="L31" s="39">
        <f>+F31/E31</f>
        <v>0.73262863214214557</v>
      </c>
      <c r="M31" s="39">
        <f t="shared" ref="M31:M69" si="9">+H31/E31</f>
        <v>0.73262863214214557</v>
      </c>
    </row>
    <row r="32" spans="1:14" s="40" customFormat="1" ht="12.75">
      <c r="A32" s="46" t="s">
        <v>74</v>
      </c>
      <c r="B32" s="47" t="s">
        <v>75</v>
      </c>
      <c r="C32" s="36">
        <v>0</v>
      </c>
      <c r="D32" s="36">
        <v>3180</v>
      </c>
      <c r="E32" s="36">
        <f t="shared" ref="E32:E95" si="10">+C32+D32</f>
        <v>3180</v>
      </c>
      <c r="F32" s="36">
        <v>816.2</v>
      </c>
      <c r="G32" s="36">
        <v>1272</v>
      </c>
      <c r="H32" s="36">
        <v>816.2</v>
      </c>
      <c r="I32" s="38">
        <f t="shared" ref="I32:I95" si="11">+F32-H32</f>
        <v>0</v>
      </c>
      <c r="J32" s="38">
        <f t="shared" ref="J32:J95" si="12">+E32-H32</f>
        <v>2363.8000000000002</v>
      </c>
      <c r="K32" s="38">
        <f t="shared" ref="K32:K95" si="13">+E32-F32-G32</f>
        <v>1091.8000000000002</v>
      </c>
      <c r="L32" s="39">
        <f t="shared" ref="L32:L95" si="14">+F32/E32</f>
        <v>0.25666666666666665</v>
      </c>
      <c r="M32" s="39">
        <f t="shared" ref="M32:M95" si="15">+H32/E32</f>
        <v>0.25666666666666665</v>
      </c>
    </row>
    <row r="33" spans="1:13" s="40" customFormat="1" ht="12.75">
      <c r="A33" s="46" t="s">
        <v>76</v>
      </c>
      <c r="B33" s="47" t="s">
        <v>77</v>
      </c>
      <c r="C33" s="36">
        <v>116951.83</v>
      </c>
      <c r="D33" s="36">
        <v>22082.5</v>
      </c>
      <c r="E33" s="36">
        <f t="shared" si="10"/>
        <v>139034.33000000002</v>
      </c>
      <c r="F33" s="36">
        <v>3791.46</v>
      </c>
      <c r="G33" s="36"/>
      <c r="H33" s="36">
        <v>3791.46</v>
      </c>
      <c r="I33" s="38">
        <f t="shared" si="11"/>
        <v>0</v>
      </c>
      <c r="J33" s="38">
        <f t="shared" si="12"/>
        <v>135242.87000000002</v>
      </c>
      <c r="K33" s="38">
        <f t="shared" si="13"/>
        <v>135242.87000000002</v>
      </c>
      <c r="L33" s="39">
        <f t="shared" si="14"/>
        <v>2.726995555701962E-2</v>
      </c>
      <c r="M33" s="39">
        <f t="shared" si="15"/>
        <v>2.726995555701962E-2</v>
      </c>
    </row>
    <row r="34" spans="1:13" s="40" customFormat="1" ht="12.75">
      <c r="A34" s="46" t="s">
        <v>78</v>
      </c>
      <c r="B34" s="47" t="s">
        <v>79</v>
      </c>
      <c r="C34" s="36">
        <v>28275</v>
      </c>
      <c r="D34" s="36">
        <v>2502.33</v>
      </c>
      <c r="E34" s="36">
        <f t="shared" si="10"/>
        <v>30777.33</v>
      </c>
      <c r="F34" s="36">
        <v>27478.65</v>
      </c>
      <c r="G34" s="36"/>
      <c r="H34" s="36">
        <v>27366.15</v>
      </c>
      <c r="I34" s="38">
        <f t="shared" si="11"/>
        <v>112.5</v>
      </c>
      <c r="J34" s="38">
        <f t="shared" si="12"/>
        <v>3411.1800000000003</v>
      </c>
      <c r="K34" s="38">
        <f t="shared" si="13"/>
        <v>3298.6800000000003</v>
      </c>
      <c r="L34" s="39">
        <f t="shared" si="14"/>
        <v>0.89282111216275095</v>
      </c>
      <c r="M34" s="39">
        <f t="shared" si="15"/>
        <v>0.88916582432589186</v>
      </c>
    </row>
    <row r="35" spans="1:13" s="40" customFormat="1" ht="12.75">
      <c r="A35" s="46" t="s">
        <v>80</v>
      </c>
      <c r="B35" s="47" t="s">
        <v>81</v>
      </c>
      <c r="C35" s="36">
        <v>7700</v>
      </c>
      <c r="D35" s="36">
        <v>3141</v>
      </c>
      <c r="E35" s="36">
        <f t="shared" si="10"/>
        <v>10841</v>
      </c>
      <c r="F35" s="36">
        <v>0</v>
      </c>
      <c r="G35" s="36"/>
      <c r="H35" s="36">
        <v>0</v>
      </c>
      <c r="I35" s="38">
        <f t="shared" si="11"/>
        <v>0</v>
      </c>
      <c r="J35" s="38">
        <f t="shared" si="12"/>
        <v>10841</v>
      </c>
      <c r="K35" s="38">
        <f t="shared" si="13"/>
        <v>10841</v>
      </c>
      <c r="L35" s="39">
        <f t="shared" si="14"/>
        <v>0</v>
      </c>
      <c r="M35" s="39">
        <f t="shared" si="15"/>
        <v>0</v>
      </c>
    </row>
    <row r="36" spans="1:13" s="40" customFormat="1" ht="12.75">
      <c r="A36" s="46" t="s">
        <v>82</v>
      </c>
      <c r="B36" s="47" t="s">
        <v>83</v>
      </c>
      <c r="C36" s="36">
        <v>31028.68</v>
      </c>
      <c r="D36" s="36">
        <v>-10450.870000000001</v>
      </c>
      <c r="E36" s="36">
        <f t="shared" si="10"/>
        <v>20577.809999999998</v>
      </c>
      <c r="F36" s="36">
        <v>8877.75</v>
      </c>
      <c r="G36" s="36">
        <v>757.98</v>
      </c>
      <c r="H36" s="36">
        <v>8877.75</v>
      </c>
      <c r="I36" s="38">
        <f t="shared" si="11"/>
        <v>0</v>
      </c>
      <c r="J36" s="38">
        <f t="shared" si="12"/>
        <v>11700.059999999998</v>
      </c>
      <c r="K36" s="38">
        <f t="shared" si="13"/>
        <v>10942.079999999998</v>
      </c>
      <c r="L36" s="39">
        <f t="shared" si="14"/>
        <v>0.43142346051401975</v>
      </c>
      <c r="M36" s="39">
        <f t="shared" si="15"/>
        <v>0.43142346051401975</v>
      </c>
    </row>
    <row r="37" spans="1:13" s="40" customFormat="1" ht="12.75">
      <c r="A37" s="46" t="s">
        <v>84</v>
      </c>
      <c r="B37" s="47" t="s">
        <v>85</v>
      </c>
      <c r="C37" s="36">
        <v>443628</v>
      </c>
      <c r="D37" s="36">
        <v>152129</v>
      </c>
      <c r="E37" s="36">
        <f t="shared" si="10"/>
        <v>595757</v>
      </c>
      <c r="F37" s="36">
        <v>410762.17</v>
      </c>
      <c r="G37" s="36">
        <v>6631</v>
      </c>
      <c r="H37" s="36">
        <v>409513.17</v>
      </c>
      <c r="I37" s="38">
        <f t="shared" si="11"/>
        <v>1249</v>
      </c>
      <c r="J37" s="38">
        <f t="shared" si="12"/>
        <v>186243.83000000002</v>
      </c>
      <c r="K37" s="38">
        <f t="shared" si="13"/>
        <v>178363.83000000002</v>
      </c>
      <c r="L37" s="39">
        <f t="shared" si="14"/>
        <v>0.6894793850512877</v>
      </c>
      <c r="M37" s="39">
        <f t="shared" si="15"/>
        <v>0.68738289268946895</v>
      </c>
    </row>
    <row r="38" spans="1:13" s="40" customFormat="1" ht="12.75">
      <c r="A38" s="46" t="s">
        <v>86</v>
      </c>
      <c r="B38" s="47" t="s">
        <v>87</v>
      </c>
      <c r="C38" s="36">
        <v>10000</v>
      </c>
      <c r="D38" s="36">
        <v>-5000</v>
      </c>
      <c r="E38" s="36">
        <f t="shared" si="10"/>
        <v>5000</v>
      </c>
      <c r="F38" s="36">
        <v>2312.06</v>
      </c>
      <c r="G38" s="36"/>
      <c r="H38" s="36">
        <v>2312.06</v>
      </c>
      <c r="I38" s="38">
        <f t="shared" si="11"/>
        <v>0</v>
      </c>
      <c r="J38" s="38">
        <f t="shared" si="12"/>
        <v>2687.94</v>
      </c>
      <c r="K38" s="38">
        <f t="shared" si="13"/>
        <v>2687.94</v>
      </c>
      <c r="L38" s="39">
        <f t="shared" si="14"/>
        <v>0.46241199999999999</v>
      </c>
      <c r="M38" s="39">
        <f t="shared" si="15"/>
        <v>0.46241199999999999</v>
      </c>
    </row>
    <row r="39" spans="1:13" s="40" customFormat="1" ht="12.75">
      <c r="A39" s="46" t="s">
        <v>88</v>
      </c>
      <c r="B39" s="47" t="s">
        <v>89</v>
      </c>
      <c r="C39" s="36">
        <v>163498.79999999999</v>
      </c>
      <c r="D39" s="36">
        <v>29079.07</v>
      </c>
      <c r="E39" s="36">
        <f t="shared" si="10"/>
        <v>192577.87</v>
      </c>
      <c r="F39" s="36">
        <v>138346.21</v>
      </c>
      <c r="G39" s="36"/>
      <c r="H39" s="36">
        <v>138262.1</v>
      </c>
      <c r="I39" s="38">
        <f t="shared" si="11"/>
        <v>84.10999999998603</v>
      </c>
      <c r="J39" s="38">
        <f t="shared" si="12"/>
        <v>54315.76999999999</v>
      </c>
      <c r="K39" s="38">
        <f t="shared" si="13"/>
        <v>54231.66</v>
      </c>
      <c r="L39" s="39">
        <f t="shared" si="14"/>
        <v>0.71839100723255478</v>
      </c>
      <c r="M39" s="39">
        <f t="shared" si="15"/>
        <v>0.71795424884489589</v>
      </c>
    </row>
    <row r="40" spans="1:13" s="40" customFormat="1" ht="12.75">
      <c r="A40" s="46" t="s">
        <v>90</v>
      </c>
      <c r="B40" s="47" t="s">
        <v>91</v>
      </c>
      <c r="C40" s="36">
        <v>116951.83</v>
      </c>
      <c r="D40" s="36">
        <v>17768.580000000002</v>
      </c>
      <c r="E40" s="36">
        <f t="shared" si="10"/>
        <v>134720.41</v>
      </c>
      <c r="F40" s="36">
        <v>80366.17</v>
      </c>
      <c r="G40" s="36"/>
      <c r="H40" s="36">
        <v>80366.16</v>
      </c>
      <c r="I40" s="38">
        <f t="shared" si="11"/>
        <v>9.9999999947613105E-3</v>
      </c>
      <c r="J40" s="38">
        <f t="shared" si="12"/>
        <v>54354.25</v>
      </c>
      <c r="K40" s="38">
        <f t="shared" si="13"/>
        <v>54354.240000000005</v>
      </c>
      <c r="L40" s="39">
        <f t="shared" si="14"/>
        <v>0.59654042026742637</v>
      </c>
      <c r="M40" s="39">
        <f t="shared" si="15"/>
        <v>0.5965403460396238</v>
      </c>
    </row>
    <row r="41" spans="1:13" s="40" customFormat="1" ht="12.75">
      <c r="A41" s="46" t="s">
        <v>92</v>
      </c>
      <c r="B41" s="47" t="s">
        <v>93</v>
      </c>
      <c r="C41" s="36">
        <v>26004.05</v>
      </c>
      <c r="D41" s="36">
        <v>-5773.54</v>
      </c>
      <c r="E41" s="36">
        <f t="shared" si="10"/>
        <v>20230.509999999998</v>
      </c>
      <c r="F41" s="36">
        <v>5320.46</v>
      </c>
      <c r="G41" s="36"/>
      <c r="H41" s="36">
        <v>5320.46</v>
      </c>
      <c r="I41" s="38">
        <f t="shared" si="11"/>
        <v>0</v>
      </c>
      <c r="J41" s="38">
        <f t="shared" si="12"/>
        <v>14910.05</v>
      </c>
      <c r="K41" s="38">
        <f t="shared" si="13"/>
        <v>14910.05</v>
      </c>
      <c r="L41" s="39">
        <f t="shared" si="14"/>
        <v>0.26299188700630882</v>
      </c>
      <c r="M41" s="39">
        <f t="shared" si="15"/>
        <v>0.26299188700630882</v>
      </c>
    </row>
    <row r="42" spans="1:13" s="40" customFormat="1" ht="12.75">
      <c r="A42" s="46" t="s">
        <v>94</v>
      </c>
      <c r="B42" s="47" t="s">
        <v>95</v>
      </c>
      <c r="C42" s="36">
        <v>80000</v>
      </c>
      <c r="D42" s="36">
        <v>-80000</v>
      </c>
      <c r="E42" s="36">
        <f t="shared" si="10"/>
        <v>0</v>
      </c>
      <c r="F42" s="36">
        <v>0</v>
      </c>
      <c r="G42" s="36"/>
      <c r="H42" s="36">
        <v>0</v>
      </c>
      <c r="I42" s="38">
        <f t="shared" si="11"/>
        <v>0</v>
      </c>
      <c r="J42" s="38">
        <f t="shared" si="12"/>
        <v>0</v>
      </c>
      <c r="K42" s="38">
        <f t="shared" si="13"/>
        <v>0</v>
      </c>
      <c r="L42" s="39">
        <v>0</v>
      </c>
      <c r="M42" s="39">
        <v>0</v>
      </c>
    </row>
    <row r="43" spans="1:13" s="40" customFormat="1" ht="12.75">
      <c r="A43" s="46" t="s">
        <v>96</v>
      </c>
      <c r="B43" s="47" t="s">
        <v>97</v>
      </c>
      <c r="C43" s="36">
        <v>6400</v>
      </c>
      <c r="D43" s="36">
        <v>23450</v>
      </c>
      <c r="E43" s="36">
        <f t="shared" si="10"/>
        <v>29850</v>
      </c>
      <c r="F43" s="36">
        <v>16424.73</v>
      </c>
      <c r="G43" s="36">
        <v>1000</v>
      </c>
      <c r="H43" s="36">
        <v>16424.73</v>
      </c>
      <c r="I43" s="38">
        <f t="shared" si="11"/>
        <v>0</v>
      </c>
      <c r="J43" s="38">
        <f t="shared" si="12"/>
        <v>13425.27</v>
      </c>
      <c r="K43" s="38">
        <f t="shared" si="13"/>
        <v>12425.27</v>
      </c>
      <c r="L43" s="39">
        <f t="shared" si="14"/>
        <v>0.55024221105527638</v>
      </c>
      <c r="M43" s="39">
        <f t="shared" si="15"/>
        <v>0.55024221105527638</v>
      </c>
    </row>
    <row r="44" spans="1:13" s="40" customFormat="1" ht="12.75">
      <c r="A44" s="46" t="s">
        <v>98</v>
      </c>
      <c r="B44" s="47" t="s">
        <v>99</v>
      </c>
      <c r="C44" s="36">
        <v>25500</v>
      </c>
      <c r="D44" s="36">
        <v>75800</v>
      </c>
      <c r="E44" s="36">
        <f t="shared" si="10"/>
        <v>101300</v>
      </c>
      <c r="F44" s="36">
        <v>58216.55</v>
      </c>
      <c r="G44" s="36">
        <v>900</v>
      </c>
      <c r="H44" s="36">
        <v>58216.55</v>
      </c>
      <c r="I44" s="38">
        <f t="shared" si="11"/>
        <v>0</v>
      </c>
      <c r="J44" s="38">
        <f t="shared" si="12"/>
        <v>43083.45</v>
      </c>
      <c r="K44" s="38">
        <f t="shared" si="13"/>
        <v>42183.45</v>
      </c>
      <c r="L44" s="39">
        <f t="shared" si="14"/>
        <v>0.57469447186574529</v>
      </c>
      <c r="M44" s="39">
        <f t="shared" si="15"/>
        <v>0.57469447186574529</v>
      </c>
    </row>
    <row r="45" spans="1:13" s="40" customFormat="1" ht="12.75">
      <c r="A45" s="46" t="s">
        <v>100</v>
      </c>
      <c r="B45" s="47" t="s">
        <v>101</v>
      </c>
      <c r="C45" s="36">
        <v>68740</v>
      </c>
      <c r="D45" s="36">
        <v>-7467.65</v>
      </c>
      <c r="E45" s="36">
        <f t="shared" si="10"/>
        <v>61272.35</v>
      </c>
      <c r="F45" s="36">
        <v>42642.2</v>
      </c>
      <c r="G45" s="36">
        <v>4436</v>
      </c>
      <c r="H45" s="36">
        <v>27382.22</v>
      </c>
      <c r="I45" s="38">
        <f t="shared" si="11"/>
        <v>15259.979999999996</v>
      </c>
      <c r="J45" s="38">
        <f t="shared" si="12"/>
        <v>33890.129999999997</v>
      </c>
      <c r="K45" s="38">
        <f t="shared" si="13"/>
        <v>14194.150000000001</v>
      </c>
      <c r="L45" s="39">
        <f t="shared" si="14"/>
        <v>0.69594523467763192</v>
      </c>
      <c r="M45" s="39">
        <f t="shared" si="15"/>
        <v>0.44689358250499617</v>
      </c>
    </row>
    <row r="46" spans="1:13" s="40" customFormat="1" ht="12.75">
      <c r="A46" s="46" t="s">
        <v>102</v>
      </c>
      <c r="B46" s="47" t="s">
        <v>103</v>
      </c>
      <c r="C46" s="36">
        <v>7530</v>
      </c>
      <c r="D46" s="36">
        <v>1414.29</v>
      </c>
      <c r="E46" s="36">
        <f t="shared" si="10"/>
        <v>8944.2900000000009</v>
      </c>
      <c r="F46" s="36">
        <v>7214.29</v>
      </c>
      <c r="G46" s="36"/>
      <c r="H46" s="36">
        <v>4509.1499999999996</v>
      </c>
      <c r="I46" s="38">
        <f t="shared" si="11"/>
        <v>2705.1400000000003</v>
      </c>
      <c r="J46" s="38">
        <f t="shared" si="12"/>
        <v>4435.1400000000012</v>
      </c>
      <c r="K46" s="38">
        <f t="shared" si="13"/>
        <v>1730.0000000000009</v>
      </c>
      <c r="L46" s="39">
        <f t="shared" si="14"/>
        <v>0.80658051114174512</v>
      </c>
      <c r="M46" s="39">
        <f t="shared" si="15"/>
        <v>0.50413727640762984</v>
      </c>
    </row>
    <row r="47" spans="1:13" s="40" customFormat="1" ht="12.75">
      <c r="A47" s="46" t="s">
        <v>104</v>
      </c>
      <c r="B47" s="47" t="s">
        <v>105</v>
      </c>
      <c r="C47" s="36">
        <v>26000</v>
      </c>
      <c r="D47" s="36">
        <v>-11800</v>
      </c>
      <c r="E47" s="36">
        <f t="shared" si="10"/>
        <v>14200</v>
      </c>
      <c r="F47" s="36">
        <v>8485</v>
      </c>
      <c r="G47" s="36">
        <v>2500</v>
      </c>
      <c r="H47" s="36">
        <v>5701</v>
      </c>
      <c r="I47" s="38">
        <f t="shared" si="11"/>
        <v>2784</v>
      </c>
      <c r="J47" s="38">
        <f t="shared" si="12"/>
        <v>8499</v>
      </c>
      <c r="K47" s="38">
        <f t="shared" si="13"/>
        <v>3215</v>
      </c>
      <c r="L47" s="39">
        <f t="shared" si="14"/>
        <v>0.59753521126760567</v>
      </c>
      <c r="M47" s="39">
        <f t="shared" si="15"/>
        <v>0.4014788732394366</v>
      </c>
    </row>
    <row r="48" spans="1:13" s="40" customFormat="1" ht="12.75">
      <c r="A48" s="46" t="s">
        <v>106</v>
      </c>
      <c r="B48" s="47" t="s">
        <v>107</v>
      </c>
      <c r="C48" s="36">
        <v>225539.23</v>
      </c>
      <c r="D48" s="36">
        <v>-21456.71</v>
      </c>
      <c r="E48" s="36">
        <f t="shared" si="10"/>
        <v>204082.52000000002</v>
      </c>
      <c r="F48" s="36">
        <v>148336.46</v>
      </c>
      <c r="G48" s="36">
        <v>20565.8</v>
      </c>
      <c r="H48" s="36">
        <v>78717.87</v>
      </c>
      <c r="I48" s="38">
        <f t="shared" si="11"/>
        <v>69618.59</v>
      </c>
      <c r="J48" s="38">
        <f t="shared" si="12"/>
        <v>125364.65000000002</v>
      </c>
      <c r="K48" s="38">
        <f t="shared" si="13"/>
        <v>35180.260000000024</v>
      </c>
      <c r="L48" s="39">
        <f t="shared" si="14"/>
        <v>0.72684549367579343</v>
      </c>
      <c r="M48" s="39">
        <f t="shared" si="15"/>
        <v>0.38571588590732803</v>
      </c>
    </row>
    <row r="49" spans="1:13" s="40" customFormat="1" ht="12.75">
      <c r="A49" s="46" t="s">
        <v>108</v>
      </c>
      <c r="B49" s="47" t="s">
        <v>109</v>
      </c>
      <c r="C49" s="36">
        <v>363317.05</v>
      </c>
      <c r="D49" s="36">
        <v>88600.320000000007</v>
      </c>
      <c r="E49" s="36">
        <f t="shared" si="10"/>
        <v>451917.37</v>
      </c>
      <c r="F49" s="36">
        <v>352058.37</v>
      </c>
      <c r="G49" s="36">
        <v>26439</v>
      </c>
      <c r="H49" s="36">
        <v>207010.51</v>
      </c>
      <c r="I49" s="38">
        <f t="shared" si="11"/>
        <v>145047.85999999999</v>
      </c>
      <c r="J49" s="38">
        <f t="shared" si="12"/>
        <v>244906.86</v>
      </c>
      <c r="K49" s="38">
        <f t="shared" si="13"/>
        <v>73420</v>
      </c>
      <c r="L49" s="39">
        <f t="shared" si="14"/>
        <v>0.77903261386036127</v>
      </c>
      <c r="M49" s="39">
        <f t="shared" si="15"/>
        <v>0.45807159392877511</v>
      </c>
    </row>
    <row r="50" spans="1:13" s="40" customFormat="1" ht="12.75">
      <c r="A50" s="46" t="s">
        <v>110</v>
      </c>
      <c r="B50" s="47" t="s">
        <v>111</v>
      </c>
      <c r="C50" s="36">
        <v>125800</v>
      </c>
      <c r="D50" s="36">
        <v>28623</v>
      </c>
      <c r="E50" s="36">
        <f t="shared" si="10"/>
        <v>154423</v>
      </c>
      <c r="F50" s="36">
        <v>141491.56</v>
      </c>
      <c r="G50" s="36">
        <v>6491.5</v>
      </c>
      <c r="H50" s="36">
        <v>85265.3</v>
      </c>
      <c r="I50" s="38">
        <f t="shared" si="11"/>
        <v>56226.259999999995</v>
      </c>
      <c r="J50" s="38">
        <f t="shared" si="12"/>
        <v>69157.7</v>
      </c>
      <c r="K50" s="38">
        <f t="shared" si="13"/>
        <v>6439.9400000000023</v>
      </c>
      <c r="L50" s="39">
        <f t="shared" si="14"/>
        <v>0.91625962453779553</v>
      </c>
      <c r="M50" s="39">
        <f t="shared" si="15"/>
        <v>0.55215414802199159</v>
      </c>
    </row>
    <row r="51" spans="1:13" s="40" customFormat="1" ht="12.75">
      <c r="A51" s="46" t="s">
        <v>112</v>
      </c>
      <c r="B51" s="47" t="s">
        <v>113</v>
      </c>
      <c r="C51" s="36">
        <v>66589</v>
      </c>
      <c r="D51" s="36">
        <v>18408.23</v>
      </c>
      <c r="E51" s="36">
        <f t="shared" si="10"/>
        <v>84997.23</v>
      </c>
      <c r="F51" s="36">
        <v>73007.5</v>
      </c>
      <c r="G51" s="36">
        <v>4570</v>
      </c>
      <c r="H51" s="36">
        <v>44526.92</v>
      </c>
      <c r="I51" s="38">
        <f t="shared" si="11"/>
        <v>28480.58</v>
      </c>
      <c r="J51" s="38">
        <f t="shared" si="12"/>
        <v>40470.31</v>
      </c>
      <c r="K51" s="38">
        <f t="shared" si="13"/>
        <v>7419.7299999999959</v>
      </c>
      <c r="L51" s="39">
        <f t="shared" si="14"/>
        <v>0.85893975603675554</v>
      </c>
      <c r="M51" s="39">
        <f t="shared" si="15"/>
        <v>0.52386318942393773</v>
      </c>
    </row>
    <row r="52" spans="1:13" s="40" customFormat="1" ht="12.75">
      <c r="A52" s="46" t="s">
        <v>114</v>
      </c>
      <c r="B52" s="47" t="s">
        <v>115</v>
      </c>
      <c r="C52" s="36">
        <v>2000</v>
      </c>
      <c r="D52" s="36">
        <v>198</v>
      </c>
      <c r="E52" s="36">
        <f t="shared" si="10"/>
        <v>2198</v>
      </c>
      <c r="F52" s="36">
        <v>198</v>
      </c>
      <c r="G52" s="36"/>
      <c r="H52" s="36">
        <v>198</v>
      </c>
      <c r="I52" s="38">
        <f t="shared" si="11"/>
        <v>0</v>
      </c>
      <c r="J52" s="38">
        <f t="shared" si="12"/>
        <v>2000</v>
      </c>
      <c r="K52" s="38">
        <f t="shared" si="13"/>
        <v>2000</v>
      </c>
      <c r="L52" s="39">
        <f t="shared" si="14"/>
        <v>9.0081892629663332E-2</v>
      </c>
      <c r="M52" s="39">
        <f t="shared" si="15"/>
        <v>9.0081892629663332E-2</v>
      </c>
    </row>
    <row r="53" spans="1:13" s="40" customFormat="1" ht="12.75">
      <c r="A53" s="46" t="s">
        <v>116</v>
      </c>
      <c r="B53" s="47" t="s">
        <v>117</v>
      </c>
      <c r="C53" s="36">
        <v>484468.1</v>
      </c>
      <c r="D53" s="36">
        <v>124768.73</v>
      </c>
      <c r="E53" s="36">
        <f t="shared" si="10"/>
        <v>609236.82999999996</v>
      </c>
      <c r="F53" s="36">
        <v>497890.37</v>
      </c>
      <c r="G53" s="36">
        <v>40807.629999999997</v>
      </c>
      <c r="H53" s="36">
        <v>343654.95</v>
      </c>
      <c r="I53" s="38">
        <f t="shared" si="11"/>
        <v>154235.41999999998</v>
      </c>
      <c r="J53" s="38">
        <f t="shared" si="12"/>
        <v>265581.87999999995</v>
      </c>
      <c r="K53" s="38">
        <f t="shared" si="13"/>
        <v>70538.829999999958</v>
      </c>
      <c r="L53" s="39">
        <f t="shared" si="14"/>
        <v>0.81723616413669542</v>
      </c>
      <c r="M53" s="39">
        <f t="shared" si="15"/>
        <v>0.56407448315296371</v>
      </c>
    </row>
    <row r="54" spans="1:13" s="40" customFormat="1" ht="12.75">
      <c r="A54" s="46" t="s">
        <v>118</v>
      </c>
      <c r="B54" s="47" t="s">
        <v>119</v>
      </c>
      <c r="C54" s="36">
        <v>139500</v>
      </c>
      <c r="D54" s="36">
        <v>-25291.75</v>
      </c>
      <c r="E54" s="36">
        <f t="shared" si="10"/>
        <v>114208.25</v>
      </c>
      <c r="F54" s="36">
        <v>90989.64</v>
      </c>
      <c r="G54" s="36">
        <v>297.5</v>
      </c>
      <c r="H54" s="36">
        <v>71275.360000000001</v>
      </c>
      <c r="I54" s="38">
        <f t="shared" si="11"/>
        <v>19714.28</v>
      </c>
      <c r="J54" s="38">
        <f t="shared" si="12"/>
        <v>42932.89</v>
      </c>
      <c r="K54" s="38">
        <f t="shared" si="13"/>
        <v>22921.11</v>
      </c>
      <c r="L54" s="39">
        <f t="shared" si="14"/>
        <v>0.79669936278683895</v>
      </c>
      <c r="M54" s="39">
        <f t="shared" si="15"/>
        <v>0.62408241085911043</v>
      </c>
    </row>
    <row r="55" spans="1:13" s="40" customFormat="1" ht="12.75">
      <c r="A55" s="46" t="s">
        <v>120</v>
      </c>
      <c r="B55" s="47" t="s">
        <v>121</v>
      </c>
      <c r="C55" s="36">
        <v>0</v>
      </c>
      <c r="D55" s="36">
        <v>10500</v>
      </c>
      <c r="E55" s="36">
        <f t="shared" si="10"/>
        <v>10500</v>
      </c>
      <c r="F55" s="36">
        <v>10500</v>
      </c>
      <c r="G55" s="36"/>
      <c r="H55" s="36">
        <v>10500</v>
      </c>
      <c r="I55" s="38">
        <f t="shared" si="11"/>
        <v>0</v>
      </c>
      <c r="J55" s="38">
        <f t="shared" si="12"/>
        <v>0</v>
      </c>
      <c r="K55" s="38">
        <f t="shared" si="13"/>
        <v>0</v>
      </c>
      <c r="L55" s="39">
        <f t="shared" si="14"/>
        <v>1</v>
      </c>
      <c r="M55" s="39">
        <f t="shared" si="15"/>
        <v>1</v>
      </c>
    </row>
    <row r="56" spans="1:13" s="40" customFormat="1" ht="12.75">
      <c r="A56" s="46" t="s">
        <v>122</v>
      </c>
      <c r="B56" s="47" t="s">
        <v>123</v>
      </c>
      <c r="C56" s="36">
        <v>98606</v>
      </c>
      <c r="D56" s="36">
        <v>-20975.16</v>
      </c>
      <c r="E56" s="36">
        <f t="shared" si="10"/>
        <v>77630.84</v>
      </c>
      <c r="F56" s="36">
        <v>50004.3</v>
      </c>
      <c r="G56" s="36">
        <v>2330</v>
      </c>
      <c r="H56" s="36">
        <v>32559.8</v>
      </c>
      <c r="I56" s="38">
        <f t="shared" si="11"/>
        <v>17444.500000000004</v>
      </c>
      <c r="J56" s="38">
        <f t="shared" si="12"/>
        <v>45071.039999999994</v>
      </c>
      <c r="K56" s="38">
        <f t="shared" si="13"/>
        <v>25296.539999999994</v>
      </c>
      <c r="L56" s="39">
        <f t="shared" si="14"/>
        <v>0.64412931767838666</v>
      </c>
      <c r="M56" s="39">
        <f t="shared" si="15"/>
        <v>0.41941836517548953</v>
      </c>
    </row>
    <row r="57" spans="1:13" s="40" customFormat="1" ht="12.75">
      <c r="A57" s="46" t="s">
        <v>124</v>
      </c>
      <c r="B57" s="47" t="s">
        <v>125</v>
      </c>
      <c r="C57" s="36">
        <v>1507.2</v>
      </c>
      <c r="D57" s="36">
        <v>956.44</v>
      </c>
      <c r="E57" s="36">
        <f t="shared" si="10"/>
        <v>2463.6400000000003</v>
      </c>
      <c r="F57" s="36">
        <v>1006.44</v>
      </c>
      <c r="G57" s="36"/>
      <c r="H57" s="36">
        <v>658.2</v>
      </c>
      <c r="I57" s="38">
        <f t="shared" si="11"/>
        <v>348.24</v>
      </c>
      <c r="J57" s="38">
        <f t="shared" si="12"/>
        <v>1805.4400000000003</v>
      </c>
      <c r="K57" s="38">
        <f t="shared" si="13"/>
        <v>1457.2000000000003</v>
      </c>
      <c r="L57" s="39">
        <f t="shared" si="14"/>
        <v>0.40851747820298417</v>
      </c>
      <c r="M57" s="39">
        <f t="shared" si="15"/>
        <v>0.26716565732006298</v>
      </c>
    </row>
    <row r="58" spans="1:13" s="40" customFormat="1" ht="12.75">
      <c r="A58" s="46" t="s">
        <v>126</v>
      </c>
      <c r="B58" s="47" t="s">
        <v>127</v>
      </c>
      <c r="C58" s="36">
        <v>49796.46</v>
      </c>
      <c r="D58" s="36">
        <v>113635.88</v>
      </c>
      <c r="E58" s="36">
        <f t="shared" si="10"/>
        <v>163432.34</v>
      </c>
      <c r="F58" s="36">
        <v>116076.26</v>
      </c>
      <c r="G58" s="36">
        <v>51.52</v>
      </c>
      <c r="H58" s="36">
        <v>19329.169999999998</v>
      </c>
      <c r="I58" s="38">
        <f t="shared" si="11"/>
        <v>96747.09</v>
      </c>
      <c r="J58" s="38">
        <f t="shared" si="12"/>
        <v>144103.16999999998</v>
      </c>
      <c r="K58" s="38">
        <f t="shared" si="13"/>
        <v>47304.560000000005</v>
      </c>
      <c r="L58" s="39">
        <f t="shared" si="14"/>
        <v>0.71024045791671342</v>
      </c>
      <c r="M58" s="39">
        <f t="shared" si="15"/>
        <v>0.11827016611277792</v>
      </c>
    </row>
    <row r="59" spans="1:13" s="40" customFormat="1" ht="12.75">
      <c r="A59" s="46" t="s">
        <v>128</v>
      </c>
      <c r="B59" s="47" t="s">
        <v>129</v>
      </c>
      <c r="C59" s="36">
        <v>1400</v>
      </c>
      <c r="D59" s="36">
        <v>2675</v>
      </c>
      <c r="E59" s="36">
        <f t="shared" si="10"/>
        <v>4075</v>
      </c>
      <c r="F59" s="36">
        <v>2525</v>
      </c>
      <c r="G59" s="36">
        <v>35</v>
      </c>
      <c r="H59" s="36">
        <v>2525</v>
      </c>
      <c r="I59" s="38">
        <f t="shared" si="11"/>
        <v>0</v>
      </c>
      <c r="J59" s="38">
        <f t="shared" si="12"/>
        <v>1550</v>
      </c>
      <c r="K59" s="38">
        <f t="shared" si="13"/>
        <v>1515</v>
      </c>
      <c r="L59" s="39">
        <f t="shared" si="14"/>
        <v>0.61963190184049077</v>
      </c>
      <c r="M59" s="39">
        <f t="shared" si="15"/>
        <v>0.61963190184049077</v>
      </c>
    </row>
    <row r="60" spans="1:13" s="40" customFormat="1" ht="12.75">
      <c r="A60" s="46" t="s">
        <v>130</v>
      </c>
      <c r="B60" s="47" t="s">
        <v>131</v>
      </c>
      <c r="C60" s="36">
        <v>19050</v>
      </c>
      <c r="D60" s="36">
        <v>14802.28</v>
      </c>
      <c r="E60" s="36">
        <f t="shared" si="10"/>
        <v>33852.28</v>
      </c>
      <c r="F60" s="36">
        <v>23002.59</v>
      </c>
      <c r="G60" s="36">
        <v>2790.47</v>
      </c>
      <c r="H60" s="36">
        <v>17948.7</v>
      </c>
      <c r="I60" s="38">
        <f t="shared" si="11"/>
        <v>5053.8899999999994</v>
      </c>
      <c r="J60" s="38">
        <f t="shared" si="12"/>
        <v>15903.579999999998</v>
      </c>
      <c r="K60" s="38">
        <f t="shared" si="13"/>
        <v>8059.2199999999993</v>
      </c>
      <c r="L60" s="39">
        <f t="shared" si="14"/>
        <v>0.67949898795590724</v>
      </c>
      <c r="M60" s="39">
        <f t="shared" si="15"/>
        <v>0.5302065326175962</v>
      </c>
    </row>
    <row r="61" spans="1:13" s="40" customFormat="1" ht="12.75">
      <c r="A61" s="46" t="s">
        <v>132</v>
      </c>
      <c r="B61" s="47" t="s">
        <v>133</v>
      </c>
      <c r="C61" s="36">
        <v>1000</v>
      </c>
      <c r="D61" s="36">
        <v>9000</v>
      </c>
      <c r="E61" s="36">
        <f t="shared" si="10"/>
        <v>10000</v>
      </c>
      <c r="F61" s="36">
        <v>9180</v>
      </c>
      <c r="G61" s="36"/>
      <c r="H61" s="36">
        <v>9000</v>
      </c>
      <c r="I61" s="38">
        <f t="shared" si="11"/>
        <v>180</v>
      </c>
      <c r="J61" s="38">
        <f t="shared" si="12"/>
        <v>1000</v>
      </c>
      <c r="K61" s="38">
        <f t="shared" si="13"/>
        <v>820</v>
      </c>
      <c r="L61" s="39">
        <f t="shared" si="14"/>
        <v>0.91800000000000004</v>
      </c>
      <c r="M61" s="39">
        <f t="shared" si="15"/>
        <v>0.9</v>
      </c>
    </row>
    <row r="62" spans="1:13" s="40" customFormat="1" ht="12.75">
      <c r="A62" s="46" t="s">
        <v>134</v>
      </c>
      <c r="B62" s="47" t="s">
        <v>135</v>
      </c>
      <c r="C62" s="36">
        <v>15000</v>
      </c>
      <c r="D62" s="36">
        <v>60381.61</v>
      </c>
      <c r="E62" s="36">
        <f t="shared" si="10"/>
        <v>75381.61</v>
      </c>
      <c r="F62" s="36">
        <v>49846.42</v>
      </c>
      <c r="G62" s="36">
        <v>4000</v>
      </c>
      <c r="H62" s="36">
        <v>45178.75</v>
      </c>
      <c r="I62" s="38">
        <f t="shared" si="11"/>
        <v>4667.6699999999983</v>
      </c>
      <c r="J62" s="38">
        <f t="shared" si="12"/>
        <v>30202.86</v>
      </c>
      <c r="K62" s="38">
        <f t="shared" si="13"/>
        <v>21535.190000000002</v>
      </c>
      <c r="L62" s="39">
        <f t="shared" si="14"/>
        <v>0.66125438286605975</v>
      </c>
      <c r="M62" s="39">
        <f t="shared" si="15"/>
        <v>0.59933384282983604</v>
      </c>
    </row>
    <row r="63" spans="1:13" s="40" customFormat="1" ht="12.75">
      <c r="A63" s="46" t="s">
        <v>136</v>
      </c>
      <c r="B63" s="47" t="s">
        <v>137</v>
      </c>
      <c r="C63" s="36">
        <v>10500</v>
      </c>
      <c r="D63" s="36">
        <v>-5890</v>
      </c>
      <c r="E63" s="36">
        <f t="shared" si="10"/>
        <v>4610</v>
      </c>
      <c r="F63" s="36">
        <v>2667.38</v>
      </c>
      <c r="G63" s="36">
        <v>276.25</v>
      </c>
      <c r="H63" s="36">
        <v>2667.38</v>
      </c>
      <c r="I63" s="38">
        <f t="shared" si="11"/>
        <v>0</v>
      </c>
      <c r="J63" s="38">
        <f t="shared" si="12"/>
        <v>1942.62</v>
      </c>
      <c r="K63" s="38">
        <f t="shared" si="13"/>
        <v>1666.37</v>
      </c>
      <c r="L63" s="39">
        <f t="shared" si="14"/>
        <v>0.57860737527114969</v>
      </c>
      <c r="M63" s="39">
        <f t="shared" si="15"/>
        <v>0.57860737527114969</v>
      </c>
    </row>
    <row r="64" spans="1:13" s="40" customFormat="1" ht="12.75">
      <c r="A64" s="46" t="s">
        <v>138</v>
      </c>
      <c r="B64" s="47" t="s">
        <v>139</v>
      </c>
      <c r="C64" s="36">
        <v>0</v>
      </c>
      <c r="D64" s="36">
        <v>4420</v>
      </c>
      <c r="E64" s="36">
        <f t="shared" si="10"/>
        <v>4420</v>
      </c>
      <c r="F64" s="36">
        <v>0</v>
      </c>
      <c r="G64" s="36"/>
      <c r="H64" s="36">
        <v>0</v>
      </c>
      <c r="I64" s="38">
        <f t="shared" si="11"/>
        <v>0</v>
      </c>
      <c r="J64" s="38">
        <f t="shared" si="12"/>
        <v>4420</v>
      </c>
      <c r="K64" s="38">
        <f t="shared" si="13"/>
        <v>4420</v>
      </c>
      <c r="L64" s="39">
        <f t="shared" si="14"/>
        <v>0</v>
      </c>
      <c r="M64" s="39">
        <f t="shared" si="15"/>
        <v>0</v>
      </c>
    </row>
    <row r="65" spans="1:13" s="40" customFormat="1" ht="12.75">
      <c r="A65" s="46" t="s">
        <v>140</v>
      </c>
      <c r="B65" s="47" t="s">
        <v>141</v>
      </c>
      <c r="C65" s="36">
        <v>5000</v>
      </c>
      <c r="D65" s="36">
        <v>8000</v>
      </c>
      <c r="E65" s="36">
        <f t="shared" si="10"/>
        <v>13000</v>
      </c>
      <c r="F65" s="36">
        <v>3959.09</v>
      </c>
      <c r="G65" s="36">
        <v>172.5</v>
      </c>
      <c r="H65" s="36">
        <v>3959.09</v>
      </c>
      <c r="I65" s="38">
        <f t="shared" si="11"/>
        <v>0</v>
      </c>
      <c r="J65" s="38">
        <f t="shared" si="12"/>
        <v>9040.91</v>
      </c>
      <c r="K65" s="38">
        <f t="shared" si="13"/>
        <v>8868.41</v>
      </c>
      <c r="L65" s="39">
        <f t="shared" si="14"/>
        <v>0.30454538461538461</v>
      </c>
      <c r="M65" s="39">
        <f t="shared" si="15"/>
        <v>0.30454538461538461</v>
      </c>
    </row>
    <row r="66" spans="1:13" s="40" customFormat="1" ht="12.75">
      <c r="A66" s="46" t="s">
        <v>142</v>
      </c>
      <c r="B66" s="47" t="s">
        <v>143</v>
      </c>
      <c r="C66" s="36">
        <v>20000</v>
      </c>
      <c r="D66" s="36">
        <v>4200</v>
      </c>
      <c r="E66" s="36">
        <f t="shared" si="10"/>
        <v>24200</v>
      </c>
      <c r="F66" s="36">
        <v>23961</v>
      </c>
      <c r="G66" s="36"/>
      <c r="H66" s="36">
        <v>15353</v>
      </c>
      <c r="I66" s="38">
        <f t="shared" si="11"/>
        <v>8608</v>
      </c>
      <c r="J66" s="38">
        <f t="shared" si="12"/>
        <v>8847</v>
      </c>
      <c r="K66" s="38">
        <f t="shared" si="13"/>
        <v>239</v>
      </c>
      <c r="L66" s="39">
        <f t="shared" si="14"/>
        <v>0.99012396694214877</v>
      </c>
      <c r="M66" s="39">
        <f t="shared" si="15"/>
        <v>0.63442148760330574</v>
      </c>
    </row>
    <row r="67" spans="1:13" s="40" customFormat="1" ht="12.75">
      <c r="A67" s="46" t="s">
        <v>144</v>
      </c>
      <c r="B67" s="47" t="s">
        <v>145</v>
      </c>
      <c r="C67" s="36">
        <v>36500</v>
      </c>
      <c r="D67" s="36">
        <v>259942.32</v>
      </c>
      <c r="E67" s="36">
        <f t="shared" si="10"/>
        <v>296442.32</v>
      </c>
      <c r="F67" s="36">
        <v>249295.12</v>
      </c>
      <c r="G67" s="36">
        <v>4438.66</v>
      </c>
      <c r="H67" s="36">
        <v>243473.92000000001</v>
      </c>
      <c r="I67" s="38">
        <f t="shared" si="11"/>
        <v>5821.1999999999825</v>
      </c>
      <c r="J67" s="38">
        <f t="shared" si="12"/>
        <v>52968.399999999994</v>
      </c>
      <c r="K67" s="38">
        <f t="shared" si="13"/>
        <v>42708.540000000008</v>
      </c>
      <c r="L67" s="39">
        <f t="shared" si="14"/>
        <v>0.84095658136800433</v>
      </c>
      <c r="M67" s="39">
        <f t="shared" si="15"/>
        <v>0.82131970900780971</v>
      </c>
    </row>
    <row r="68" spans="1:13" s="40" customFormat="1" ht="12.75">
      <c r="A68" s="46" t="s">
        <v>146</v>
      </c>
      <c r="B68" s="47" t="s">
        <v>135</v>
      </c>
      <c r="C68" s="36">
        <v>213141.8</v>
      </c>
      <c r="D68" s="36">
        <v>4352.66</v>
      </c>
      <c r="E68" s="36">
        <f t="shared" si="10"/>
        <v>217494.46</v>
      </c>
      <c r="F68" s="36">
        <v>181616.66</v>
      </c>
      <c r="G68" s="36">
        <v>17101</v>
      </c>
      <c r="H68" s="36">
        <v>93669.66</v>
      </c>
      <c r="I68" s="38">
        <f t="shared" si="11"/>
        <v>87947</v>
      </c>
      <c r="J68" s="38">
        <f t="shared" si="12"/>
        <v>123824.79999999999</v>
      </c>
      <c r="K68" s="38">
        <f t="shared" si="13"/>
        <v>18776.799999999988</v>
      </c>
      <c r="L68" s="39">
        <f t="shared" si="14"/>
        <v>0.83504039597146529</v>
      </c>
      <c r="M68" s="39">
        <f t="shared" si="15"/>
        <v>0.4306760733123961</v>
      </c>
    </row>
    <row r="69" spans="1:13" s="40" customFormat="1" ht="12.75">
      <c r="A69" s="46" t="s">
        <v>147</v>
      </c>
      <c r="B69" s="47" t="s">
        <v>137</v>
      </c>
      <c r="C69" s="36">
        <v>15759</v>
      </c>
      <c r="D69" s="36">
        <v>20002</v>
      </c>
      <c r="E69" s="36">
        <f t="shared" si="10"/>
        <v>35761</v>
      </c>
      <c r="F69" s="36">
        <v>17278</v>
      </c>
      <c r="G69" s="36"/>
      <c r="H69" s="36">
        <v>10292.64</v>
      </c>
      <c r="I69" s="38">
        <f t="shared" si="11"/>
        <v>6985.3600000000006</v>
      </c>
      <c r="J69" s="38">
        <f t="shared" si="12"/>
        <v>25468.36</v>
      </c>
      <c r="K69" s="38">
        <f t="shared" si="13"/>
        <v>18483</v>
      </c>
      <c r="L69" s="39">
        <f t="shared" si="14"/>
        <v>0.48315203713542687</v>
      </c>
      <c r="M69" s="39">
        <f t="shared" si="15"/>
        <v>0.28781745476916193</v>
      </c>
    </row>
    <row r="70" spans="1:13" s="40" customFormat="1" ht="12.75">
      <c r="A70" s="46" t="s">
        <v>148</v>
      </c>
      <c r="B70" s="47" t="s">
        <v>139</v>
      </c>
      <c r="C70" s="36">
        <v>67700.5</v>
      </c>
      <c r="D70" s="36">
        <v>126800</v>
      </c>
      <c r="E70" s="36">
        <f t="shared" si="10"/>
        <v>194500.5</v>
      </c>
      <c r="F70" s="36">
        <v>114406.49</v>
      </c>
      <c r="G70" s="36">
        <v>59534.51</v>
      </c>
      <c r="H70" s="36">
        <v>83566</v>
      </c>
      <c r="I70" s="38">
        <f t="shared" si="11"/>
        <v>30840.490000000005</v>
      </c>
      <c r="J70" s="38">
        <f t="shared" si="12"/>
        <v>110934.5</v>
      </c>
      <c r="K70" s="38">
        <f t="shared" si="13"/>
        <v>20559.499999999993</v>
      </c>
      <c r="L70" s="39">
        <f t="shared" si="14"/>
        <v>0.58820666270780797</v>
      </c>
      <c r="M70" s="39">
        <f t="shared" si="15"/>
        <v>0.4296441397322886</v>
      </c>
    </row>
    <row r="71" spans="1:13" s="40" customFormat="1" ht="12.75">
      <c r="A71" s="46" t="s">
        <v>149</v>
      </c>
      <c r="B71" s="47" t="s">
        <v>141</v>
      </c>
      <c r="C71" s="36">
        <v>25705</v>
      </c>
      <c r="D71" s="36">
        <v>5200</v>
      </c>
      <c r="E71" s="36">
        <f t="shared" si="10"/>
        <v>30905</v>
      </c>
      <c r="F71" s="36">
        <v>6555</v>
      </c>
      <c r="G71" s="36">
        <v>12545</v>
      </c>
      <c r="H71" s="36">
        <v>3865</v>
      </c>
      <c r="I71" s="38">
        <f t="shared" si="11"/>
        <v>2690</v>
      </c>
      <c r="J71" s="38">
        <f t="shared" si="12"/>
        <v>27040</v>
      </c>
      <c r="K71" s="38">
        <f t="shared" si="13"/>
        <v>11805</v>
      </c>
      <c r="L71" s="39">
        <f t="shared" si="14"/>
        <v>0.21210160168257564</v>
      </c>
      <c r="M71" s="39">
        <f t="shared" si="15"/>
        <v>0.12506066979453162</v>
      </c>
    </row>
    <row r="72" spans="1:13" s="40" customFormat="1" ht="12.75">
      <c r="A72" s="46" t="s">
        <v>150</v>
      </c>
      <c r="B72" s="47" t="s">
        <v>151</v>
      </c>
      <c r="C72" s="36">
        <v>383754</v>
      </c>
      <c r="D72" s="36">
        <v>137026.81</v>
      </c>
      <c r="E72" s="36">
        <f t="shared" si="10"/>
        <v>520780.81</v>
      </c>
      <c r="F72" s="36">
        <v>464155.21</v>
      </c>
      <c r="G72" s="36">
        <v>10056</v>
      </c>
      <c r="H72" s="36">
        <v>234323.28</v>
      </c>
      <c r="I72" s="38">
        <f t="shared" si="11"/>
        <v>229831.93000000002</v>
      </c>
      <c r="J72" s="38">
        <f t="shared" si="12"/>
        <v>286457.53000000003</v>
      </c>
      <c r="K72" s="38">
        <f t="shared" si="13"/>
        <v>46569.599999999977</v>
      </c>
      <c r="L72" s="39">
        <f t="shared" si="14"/>
        <v>0.89126788293140069</v>
      </c>
      <c r="M72" s="39">
        <f t="shared" si="15"/>
        <v>0.44994607232167405</v>
      </c>
    </row>
    <row r="73" spans="1:13" s="40" customFormat="1" ht="12.75">
      <c r="A73" s="46" t="s">
        <v>152</v>
      </c>
      <c r="B73" s="47" t="s">
        <v>153</v>
      </c>
      <c r="C73" s="36">
        <v>105000</v>
      </c>
      <c r="D73" s="36">
        <v>-20593</v>
      </c>
      <c r="E73" s="36">
        <f t="shared" si="10"/>
        <v>84407</v>
      </c>
      <c r="F73" s="36">
        <v>66605.399999999994</v>
      </c>
      <c r="G73" s="36">
        <v>350</v>
      </c>
      <c r="H73" s="36">
        <v>22700.98</v>
      </c>
      <c r="I73" s="38">
        <f t="shared" si="11"/>
        <v>43904.42</v>
      </c>
      <c r="J73" s="38">
        <f t="shared" si="12"/>
        <v>61706.020000000004</v>
      </c>
      <c r="K73" s="38">
        <f t="shared" si="13"/>
        <v>17451.600000000006</v>
      </c>
      <c r="L73" s="39">
        <f t="shared" si="14"/>
        <v>0.78909806058739196</v>
      </c>
      <c r="M73" s="39">
        <f t="shared" si="15"/>
        <v>0.26894665134408285</v>
      </c>
    </row>
    <row r="74" spans="1:13" s="40" customFormat="1" ht="12.75">
      <c r="A74" s="46" t="s">
        <v>154</v>
      </c>
      <c r="B74" s="47" t="s">
        <v>155</v>
      </c>
      <c r="C74" s="36">
        <v>30000</v>
      </c>
      <c r="D74" s="36">
        <v>6380</v>
      </c>
      <c r="E74" s="36">
        <f t="shared" si="10"/>
        <v>36380</v>
      </c>
      <c r="F74" s="36">
        <v>20380</v>
      </c>
      <c r="G74" s="36"/>
      <c r="H74" s="36">
        <v>19300</v>
      </c>
      <c r="I74" s="38">
        <f t="shared" si="11"/>
        <v>1080</v>
      </c>
      <c r="J74" s="38">
        <f t="shared" si="12"/>
        <v>17080</v>
      </c>
      <c r="K74" s="38">
        <f t="shared" si="13"/>
        <v>16000</v>
      </c>
      <c r="L74" s="39">
        <f t="shared" si="14"/>
        <v>0.56019791094007698</v>
      </c>
      <c r="M74" s="39">
        <f t="shared" si="15"/>
        <v>0.53051126992853215</v>
      </c>
    </row>
    <row r="75" spans="1:13" s="40" customFormat="1" ht="12.75">
      <c r="A75" s="46" t="s">
        <v>156</v>
      </c>
      <c r="B75" s="47" t="s">
        <v>157</v>
      </c>
      <c r="C75" s="36">
        <v>16500</v>
      </c>
      <c r="D75" s="36">
        <v>-7500</v>
      </c>
      <c r="E75" s="36">
        <f t="shared" si="10"/>
        <v>9000</v>
      </c>
      <c r="F75" s="36">
        <v>9000</v>
      </c>
      <c r="G75" s="36"/>
      <c r="H75" s="36">
        <v>0</v>
      </c>
      <c r="I75" s="38">
        <f t="shared" si="11"/>
        <v>9000</v>
      </c>
      <c r="J75" s="38">
        <f t="shared" si="12"/>
        <v>9000</v>
      </c>
      <c r="K75" s="38">
        <f t="shared" si="13"/>
        <v>0</v>
      </c>
      <c r="L75" s="39">
        <f t="shared" si="14"/>
        <v>1</v>
      </c>
      <c r="M75" s="39">
        <f t="shared" si="15"/>
        <v>0</v>
      </c>
    </row>
    <row r="76" spans="1:13" s="40" customFormat="1" ht="12.75">
      <c r="A76" s="46" t="s">
        <v>219</v>
      </c>
      <c r="B76" s="47" t="s">
        <v>218</v>
      </c>
      <c r="C76" s="36"/>
      <c r="D76" s="36">
        <v>99855</v>
      </c>
      <c r="E76" s="36">
        <f t="shared" si="10"/>
        <v>99855</v>
      </c>
      <c r="F76" s="36">
        <v>79855</v>
      </c>
      <c r="G76" s="36">
        <v>20000</v>
      </c>
      <c r="H76" s="36">
        <v>0</v>
      </c>
      <c r="I76" s="38">
        <f t="shared" si="11"/>
        <v>79855</v>
      </c>
      <c r="J76" s="38">
        <f t="shared" si="12"/>
        <v>99855</v>
      </c>
      <c r="K76" s="38">
        <f t="shared" si="13"/>
        <v>0</v>
      </c>
      <c r="L76" s="39">
        <f t="shared" si="14"/>
        <v>0.79970957888938965</v>
      </c>
      <c r="M76" s="39">
        <f t="shared" si="15"/>
        <v>0</v>
      </c>
    </row>
    <row r="77" spans="1:13" s="40" customFormat="1" ht="12.75">
      <c r="A77" s="46" t="s">
        <v>158</v>
      </c>
      <c r="B77" s="47" t="s">
        <v>159</v>
      </c>
      <c r="C77" s="36">
        <v>5910</v>
      </c>
      <c r="D77" s="36">
        <v>4817.3</v>
      </c>
      <c r="E77" s="36">
        <f t="shared" si="10"/>
        <v>10727.3</v>
      </c>
      <c r="F77" s="36">
        <v>10727.3</v>
      </c>
      <c r="G77" s="36"/>
      <c r="H77" s="36">
        <v>10727.27</v>
      </c>
      <c r="I77" s="38">
        <f t="shared" si="11"/>
        <v>2.9999999998835847E-2</v>
      </c>
      <c r="J77" s="38">
        <f t="shared" si="12"/>
        <v>2.9999999998835847E-2</v>
      </c>
      <c r="K77" s="38">
        <f t="shared" si="13"/>
        <v>0</v>
      </c>
      <c r="L77" s="39">
        <f t="shared" si="14"/>
        <v>1</v>
      </c>
      <c r="M77" s="39">
        <f t="shared" si="15"/>
        <v>0.99999720339694065</v>
      </c>
    </row>
    <row r="78" spans="1:13" s="40" customFormat="1" ht="12.75">
      <c r="A78" s="46" t="s">
        <v>160</v>
      </c>
      <c r="B78" s="47" t="s">
        <v>161</v>
      </c>
      <c r="C78" s="36">
        <v>15600</v>
      </c>
      <c r="D78" s="36">
        <v>7920</v>
      </c>
      <c r="E78" s="36">
        <f t="shared" si="10"/>
        <v>23520</v>
      </c>
      <c r="F78" s="36">
        <v>13505</v>
      </c>
      <c r="G78" s="36"/>
      <c r="H78" s="36">
        <v>11505</v>
      </c>
      <c r="I78" s="38">
        <f t="shared" si="11"/>
        <v>2000</v>
      </c>
      <c r="J78" s="38">
        <f t="shared" si="12"/>
        <v>12015</v>
      </c>
      <c r="K78" s="38">
        <f t="shared" si="13"/>
        <v>10015</v>
      </c>
      <c r="L78" s="39">
        <f t="shared" si="14"/>
        <v>0.57419217687074831</v>
      </c>
      <c r="M78" s="39">
        <f t="shared" si="15"/>
        <v>0.48915816326530615</v>
      </c>
    </row>
    <row r="79" spans="1:13" s="40" customFormat="1" ht="12.75">
      <c r="A79" s="46" t="s">
        <v>162</v>
      </c>
      <c r="B79" s="47" t="s">
        <v>163</v>
      </c>
      <c r="C79" s="36">
        <v>22500</v>
      </c>
      <c r="D79" s="36">
        <v>2000</v>
      </c>
      <c r="E79" s="36">
        <f t="shared" si="10"/>
        <v>24500</v>
      </c>
      <c r="F79" s="36">
        <v>7473.78</v>
      </c>
      <c r="G79" s="36"/>
      <c r="H79" s="36">
        <v>7473.78</v>
      </c>
      <c r="I79" s="38">
        <f t="shared" si="11"/>
        <v>0</v>
      </c>
      <c r="J79" s="38">
        <f t="shared" si="12"/>
        <v>17026.22</v>
      </c>
      <c r="K79" s="38">
        <f t="shared" si="13"/>
        <v>17026.22</v>
      </c>
      <c r="L79" s="39">
        <f t="shared" si="14"/>
        <v>0.30505224489795918</v>
      </c>
      <c r="M79" s="39">
        <f t="shared" si="15"/>
        <v>0.30505224489795918</v>
      </c>
    </row>
    <row r="80" spans="1:13" s="40" customFormat="1" ht="12.75">
      <c r="A80" s="46" t="s">
        <v>164</v>
      </c>
      <c r="B80" s="47" t="s">
        <v>165</v>
      </c>
      <c r="C80" s="36">
        <v>389089.75</v>
      </c>
      <c r="D80" s="36">
        <v>89276.04</v>
      </c>
      <c r="E80" s="36">
        <f t="shared" si="10"/>
        <v>478365.79</v>
      </c>
      <c r="F80" s="36">
        <v>325233.13</v>
      </c>
      <c r="G80" s="36">
        <v>71086.77</v>
      </c>
      <c r="H80" s="36">
        <v>243190.07</v>
      </c>
      <c r="I80" s="38">
        <f t="shared" si="11"/>
        <v>82043.06</v>
      </c>
      <c r="J80" s="38">
        <f t="shared" si="12"/>
        <v>235175.71999999997</v>
      </c>
      <c r="K80" s="38">
        <f t="shared" si="13"/>
        <v>82045.88999999997</v>
      </c>
      <c r="L80" s="39">
        <f t="shared" si="14"/>
        <v>0.67988375590152472</v>
      </c>
      <c r="M80" s="39">
        <f t="shared" si="15"/>
        <v>0.50837680094138837</v>
      </c>
    </row>
    <row r="81" spans="1:13" s="40" customFormat="1" ht="12.75">
      <c r="A81" s="46" t="s">
        <v>166</v>
      </c>
      <c r="B81" s="47" t="s">
        <v>167</v>
      </c>
      <c r="C81" s="36">
        <v>2277</v>
      </c>
      <c r="D81" s="36">
        <v>26994.7</v>
      </c>
      <c r="E81" s="36">
        <f t="shared" si="10"/>
        <v>29271.7</v>
      </c>
      <c r="F81" s="36">
        <v>26434.7</v>
      </c>
      <c r="G81" s="36">
        <v>60</v>
      </c>
      <c r="H81" s="36">
        <v>25982.5</v>
      </c>
      <c r="I81" s="38">
        <f t="shared" si="11"/>
        <v>452.20000000000073</v>
      </c>
      <c r="J81" s="38">
        <f t="shared" si="12"/>
        <v>3289.2000000000007</v>
      </c>
      <c r="K81" s="38">
        <f t="shared" si="13"/>
        <v>2777</v>
      </c>
      <c r="L81" s="39">
        <f t="shared" si="14"/>
        <v>0.90308044971764534</v>
      </c>
      <c r="M81" s="39">
        <f t="shared" si="15"/>
        <v>0.88763208149851214</v>
      </c>
    </row>
    <row r="82" spans="1:13" s="40" customFormat="1" ht="12.75">
      <c r="A82" s="46" t="s">
        <v>168</v>
      </c>
      <c r="B82" s="47" t="s">
        <v>169</v>
      </c>
      <c r="C82" s="36">
        <v>3000</v>
      </c>
      <c r="D82" s="36">
        <v>-500</v>
      </c>
      <c r="E82" s="36">
        <f t="shared" si="10"/>
        <v>2500</v>
      </c>
      <c r="F82" s="36">
        <v>2494.64</v>
      </c>
      <c r="G82" s="36">
        <v>5.07</v>
      </c>
      <c r="H82" s="36">
        <v>2494.64</v>
      </c>
      <c r="I82" s="38">
        <f t="shared" si="11"/>
        <v>0</v>
      </c>
      <c r="J82" s="38">
        <f t="shared" si="12"/>
        <v>5.3600000000001273</v>
      </c>
      <c r="K82" s="38">
        <f t="shared" si="13"/>
        <v>0.29000000000012705</v>
      </c>
      <c r="L82" s="39">
        <f t="shared" si="14"/>
        <v>0.99785599999999997</v>
      </c>
      <c r="M82" s="39">
        <f t="shared" si="15"/>
        <v>0.99785599999999997</v>
      </c>
    </row>
    <row r="83" spans="1:13" s="40" customFormat="1" ht="12.75">
      <c r="A83" s="46" t="s">
        <v>170</v>
      </c>
      <c r="B83" s="47" t="s">
        <v>171</v>
      </c>
      <c r="C83" s="36">
        <v>32400</v>
      </c>
      <c r="D83" s="36">
        <v>-8000</v>
      </c>
      <c r="E83" s="36">
        <f t="shared" si="10"/>
        <v>24400</v>
      </c>
      <c r="F83" s="36">
        <v>18514.95</v>
      </c>
      <c r="G83" s="36">
        <v>650</v>
      </c>
      <c r="H83" s="36">
        <v>18264.95</v>
      </c>
      <c r="I83" s="38">
        <f t="shared" si="11"/>
        <v>250</v>
      </c>
      <c r="J83" s="38">
        <f t="shared" si="12"/>
        <v>6135.0499999999993</v>
      </c>
      <c r="K83" s="38">
        <f t="shared" si="13"/>
        <v>5235.0499999999993</v>
      </c>
      <c r="L83" s="39">
        <f t="shared" si="14"/>
        <v>0.7588094262295082</v>
      </c>
      <c r="M83" s="39">
        <f t="shared" si="15"/>
        <v>0.74856352459016395</v>
      </c>
    </row>
    <row r="84" spans="1:13" s="40" customFormat="1" ht="12.75">
      <c r="A84" s="46" t="s">
        <v>172</v>
      </c>
      <c r="B84" s="47" t="s">
        <v>173</v>
      </c>
      <c r="C84" s="36">
        <v>2400</v>
      </c>
      <c r="D84" s="36">
        <v>9500</v>
      </c>
      <c r="E84" s="36">
        <f t="shared" si="10"/>
        <v>11900</v>
      </c>
      <c r="F84" s="36">
        <v>6164.54</v>
      </c>
      <c r="G84" s="36"/>
      <c r="H84" s="36">
        <v>4466.54</v>
      </c>
      <c r="I84" s="38">
        <f t="shared" si="11"/>
        <v>1698</v>
      </c>
      <c r="J84" s="38">
        <f t="shared" si="12"/>
        <v>7433.46</v>
      </c>
      <c r="K84" s="38">
        <f t="shared" si="13"/>
        <v>5735.46</v>
      </c>
      <c r="L84" s="39">
        <f t="shared" si="14"/>
        <v>0.51802857142857139</v>
      </c>
      <c r="M84" s="39">
        <f t="shared" si="15"/>
        <v>0.37533949579831932</v>
      </c>
    </row>
    <row r="85" spans="1:13" s="40" customFormat="1" ht="12.75">
      <c r="A85" s="46" t="s">
        <v>174</v>
      </c>
      <c r="B85" s="47" t="s">
        <v>175</v>
      </c>
      <c r="C85" s="36">
        <v>500</v>
      </c>
      <c r="D85" s="36">
        <v>5200</v>
      </c>
      <c r="E85" s="36">
        <f t="shared" si="10"/>
        <v>5700</v>
      </c>
      <c r="F85" s="36">
        <v>3664.59</v>
      </c>
      <c r="G85" s="36">
        <v>6.58</v>
      </c>
      <c r="H85" s="36">
        <v>3606.9</v>
      </c>
      <c r="I85" s="38">
        <f t="shared" si="11"/>
        <v>57.690000000000055</v>
      </c>
      <c r="J85" s="38">
        <f t="shared" si="12"/>
        <v>2093.1</v>
      </c>
      <c r="K85" s="38">
        <f t="shared" si="13"/>
        <v>2028.83</v>
      </c>
      <c r="L85" s="39">
        <f t="shared" si="14"/>
        <v>0.64291052631578949</v>
      </c>
      <c r="M85" s="39">
        <f t="shared" si="15"/>
        <v>0.63278947368421057</v>
      </c>
    </row>
    <row r="86" spans="1:13" s="40" customFormat="1" ht="12.75">
      <c r="A86" s="46" t="s">
        <v>176</v>
      </c>
      <c r="B86" s="47" t="s">
        <v>177</v>
      </c>
      <c r="C86" s="36">
        <v>800</v>
      </c>
      <c r="D86" s="36">
        <v>-800</v>
      </c>
      <c r="E86" s="36">
        <f t="shared" si="10"/>
        <v>0</v>
      </c>
      <c r="F86" s="36">
        <v>0</v>
      </c>
      <c r="G86" s="36"/>
      <c r="H86" s="36">
        <v>0</v>
      </c>
      <c r="I86" s="38">
        <f t="shared" si="11"/>
        <v>0</v>
      </c>
      <c r="J86" s="38">
        <f t="shared" si="12"/>
        <v>0</v>
      </c>
      <c r="K86" s="38">
        <f t="shared" si="13"/>
        <v>0</v>
      </c>
      <c r="L86" s="39">
        <v>0</v>
      </c>
      <c r="M86" s="39">
        <v>0</v>
      </c>
    </row>
    <row r="87" spans="1:13" s="40" customFormat="1" ht="12.75">
      <c r="A87" s="46" t="s">
        <v>178</v>
      </c>
      <c r="B87" s="47" t="s">
        <v>179</v>
      </c>
      <c r="C87" s="36">
        <v>10400</v>
      </c>
      <c r="D87" s="36">
        <v>3122.1</v>
      </c>
      <c r="E87" s="36">
        <f t="shared" si="10"/>
        <v>13522.1</v>
      </c>
      <c r="F87" s="36">
        <v>4915.84</v>
      </c>
      <c r="G87" s="36">
        <v>3814.99</v>
      </c>
      <c r="H87" s="36">
        <v>4834.28</v>
      </c>
      <c r="I87" s="38">
        <f t="shared" si="11"/>
        <v>81.5600000000004</v>
      </c>
      <c r="J87" s="38">
        <f t="shared" si="12"/>
        <v>8687.82</v>
      </c>
      <c r="K87" s="38">
        <f t="shared" si="13"/>
        <v>4791.2700000000004</v>
      </c>
      <c r="L87" s="39">
        <f t="shared" si="14"/>
        <v>0.36354116594315972</v>
      </c>
      <c r="M87" s="39">
        <f t="shared" si="15"/>
        <v>0.35750955842657572</v>
      </c>
    </row>
    <row r="88" spans="1:13" s="40" customFormat="1" ht="12.75">
      <c r="A88" s="46" t="s">
        <v>180</v>
      </c>
      <c r="B88" s="47" t="s">
        <v>181</v>
      </c>
      <c r="C88" s="36">
        <v>2000</v>
      </c>
      <c r="D88" s="36">
        <v>-2000</v>
      </c>
      <c r="E88" s="36">
        <f t="shared" si="10"/>
        <v>0</v>
      </c>
      <c r="F88" s="36">
        <v>0</v>
      </c>
      <c r="G88" s="36"/>
      <c r="H88" s="36">
        <v>0</v>
      </c>
      <c r="I88" s="38">
        <f t="shared" si="11"/>
        <v>0</v>
      </c>
      <c r="J88" s="38">
        <f t="shared" si="12"/>
        <v>0</v>
      </c>
      <c r="K88" s="38">
        <f t="shared" si="13"/>
        <v>0</v>
      </c>
      <c r="L88" s="39">
        <v>0</v>
      </c>
      <c r="M88" s="39">
        <v>0</v>
      </c>
    </row>
    <row r="89" spans="1:13" s="40" customFormat="1" ht="12.75">
      <c r="A89" s="46" t="s">
        <v>182</v>
      </c>
      <c r="B89" s="47" t="s">
        <v>183</v>
      </c>
      <c r="C89" s="36">
        <v>214768</v>
      </c>
      <c r="D89" s="36">
        <v>-1772.78</v>
      </c>
      <c r="E89" s="36">
        <f t="shared" si="10"/>
        <v>212995.22</v>
      </c>
      <c r="F89" s="36">
        <v>148308.67000000001</v>
      </c>
      <c r="G89" s="36">
        <v>23483.4</v>
      </c>
      <c r="H89" s="36">
        <v>146601.75</v>
      </c>
      <c r="I89" s="38">
        <f t="shared" si="11"/>
        <v>1706.9200000000128</v>
      </c>
      <c r="J89" s="38">
        <f t="shared" si="12"/>
        <v>66393.47</v>
      </c>
      <c r="K89" s="38">
        <f t="shared" si="13"/>
        <v>41203.149999999987</v>
      </c>
      <c r="L89" s="39">
        <f t="shared" si="14"/>
        <v>0.69630046157843362</v>
      </c>
      <c r="M89" s="39">
        <f t="shared" si="15"/>
        <v>0.68828657281604722</v>
      </c>
    </row>
    <row r="90" spans="1:13" s="40" customFormat="1" ht="12.75">
      <c r="A90" s="46" t="s">
        <v>184</v>
      </c>
      <c r="B90" s="47" t="s">
        <v>137</v>
      </c>
      <c r="C90" s="36">
        <v>1500</v>
      </c>
      <c r="D90" s="36">
        <v>11700</v>
      </c>
      <c r="E90" s="36">
        <f t="shared" si="10"/>
        <v>13200</v>
      </c>
      <c r="F90" s="36">
        <v>10610.7</v>
      </c>
      <c r="G90" s="36">
        <v>150</v>
      </c>
      <c r="H90" s="36">
        <v>10374.700000000001</v>
      </c>
      <c r="I90" s="38">
        <f t="shared" si="11"/>
        <v>236</v>
      </c>
      <c r="J90" s="38">
        <f t="shared" si="12"/>
        <v>2825.2999999999993</v>
      </c>
      <c r="K90" s="38">
        <f t="shared" si="13"/>
        <v>2439.2999999999993</v>
      </c>
      <c r="L90" s="39">
        <f t="shared" si="14"/>
        <v>0.80384090909090911</v>
      </c>
      <c r="M90" s="39">
        <f t="shared" si="15"/>
        <v>0.78596212121212128</v>
      </c>
    </row>
    <row r="91" spans="1:13" s="40" customFormat="1" ht="12.75">
      <c r="A91" s="46" t="s">
        <v>216</v>
      </c>
      <c r="B91" s="47" t="s">
        <v>206</v>
      </c>
      <c r="C91" s="36"/>
      <c r="D91" s="36">
        <v>150</v>
      </c>
      <c r="E91" s="36">
        <f t="shared" si="10"/>
        <v>150</v>
      </c>
      <c r="F91" s="36">
        <v>126.28</v>
      </c>
      <c r="G91" s="36"/>
      <c r="H91" s="36">
        <v>0</v>
      </c>
      <c r="I91" s="38">
        <f t="shared" si="11"/>
        <v>126.28</v>
      </c>
      <c r="J91" s="38">
        <f t="shared" si="12"/>
        <v>150</v>
      </c>
      <c r="K91" s="38">
        <f t="shared" si="13"/>
        <v>23.72</v>
      </c>
      <c r="L91" s="39">
        <f t="shared" si="14"/>
        <v>0.84186666666666665</v>
      </c>
      <c r="M91" s="39">
        <f t="shared" si="15"/>
        <v>0</v>
      </c>
    </row>
    <row r="92" spans="1:13" s="40" customFormat="1" ht="12.75">
      <c r="A92" s="46" t="s">
        <v>185</v>
      </c>
      <c r="B92" s="47" t="s">
        <v>186</v>
      </c>
      <c r="C92" s="36">
        <v>110946.69</v>
      </c>
      <c r="D92" s="36">
        <v>-79995.460000000006</v>
      </c>
      <c r="E92" s="36">
        <f t="shared" si="10"/>
        <v>30951.229999999996</v>
      </c>
      <c r="F92" s="36">
        <v>0</v>
      </c>
      <c r="G92" s="36"/>
      <c r="H92" s="36">
        <v>0</v>
      </c>
      <c r="I92" s="38">
        <f t="shared" si="11"/>
        <v>0</v>
      </c>
      <c r="J92" s="38">
        <f t="shared" si="12"/>
        <v>30951.229999999996</v>
      </c>
      <c r="K92" s="38">
        <f t="shared" si="13"/>
        <v>30951.229999999996</v>
      </c>
      <c r="L92" s="39">
        <f t="shared" si="14"/>
        <v>0</v>
      </c>
      <c r="M92" s="39">
        <f t="shared" si="15"/>
        <v>0</v>
      </c>
    </row>
    <row r="93" spans="1:13" s="40" customFormat="1" ht="12.75">
      <c r="A93" s="46" t="s">
        <v>187</v>
      </c>
      <c r="B93" s="47" t="s">
        <v>188</v>
      </c>
      <c r="C93" s="36"/>
      <c r="D93" s="36">
        <v>105.57</v>
      </c>
      <c r="E93" s="36">
        <f t="shared" si="10"/>
        <v>105.57</v>
      </c>
      <c r="F93" s="36">
        <v>105.57</v>
      </c>
      <c r="G93" s="36"/>
      <c r="H93" s="36">
        <v>105.57</v>
      </c>
      <c r="I93" s="38">
        <f t="shared" si="11"/>
        <v>0</v>
      </c>
      <c r="J93" s="38">
        <f t="shared" si="12"/>
        <v>0</v>
      </c>
      <c r="K93" s="38">
        <f t="shared" si="13"/>
        <v>0</v>
      </c>
      <c r="L93" s="39">
        <f t="shared" si="14"/>
        <v>1</v>
      </c>
      <c r="M93" s="39">
        <f t="shared" si="15"/>
        <v>1</v>
      </c>
    </row>
    <row r="94" spans="1:13" s="40" customFormat="1" ht="12.75">
      <c r="A94" s="46" t="s">
        <v>189</v>
      </c>
      <c r="B94" s="47" t="s">
        <v>190</v>
      </c>
      <c r="C94" s="36">
        <v>237345.58</v>
      </c>
      <c r="D94" s="36">
        <v>-12800.74</v>
      </c>
      <c r="E94" s="36">
        <f t="shared" si="10"/>
        <v>224544.84</v>
      </c>
      <c r="F94" s="36">
        <v>147571.03</v>
      </c>
      <c r="G94" s="36">
        <v>40548.629999999997</v>
      </c>
      <c r="H94" s="36">
        <v>80062.539999999994</v>
      </c>
      <c r="I94" s="38">
        <f t="shared" si="11"/>
        <v>67508.490000000005</v>
      </c>
      <c r="J94" s="38">
        <f t="shared" si="12"/>
        <v>144482.29999999999</v>
      </c>
      <c r="K94" s="38">
        <f t="shared" si="13"/>
        <v>36425.18</v>
      </c>
      <c r="L94" s="39">
        <f t="shared" si="14"/>
        <v>0.65720071768293586</v>
      </c>
      <c r="M94" s="39">
        <f t="shared" si="15"/>
        <v>0.35655479769653131</v>
      </c>
    </row>
    <row r="95" spans="1:13" s="40" customFormat="1" ht="12.75">
      <c r="A95" s="46" t="s">
        <v>191</v>
      </c>
      <c r="B95" s="47" t="s">
        <v>192</v>
      </c>
      <c r="C95" s="36">
        <v>2000</v>
      </c>
      <c r="D95" s="36">
        <v>0</v>
      </c>
      <c r="E95" s="36">
        <f t="shared" si="10"/>
        <v>2000</v>
      </c>
      <c r="F95" s="36">
        <v>0</v>
      </c>
      <c r="G95" s="36">
        <v>636</v>
      </c>
      <c r="H95" s="36">
        <v>0</v>
      </c>
      <c r="I95" s="38">
        <f t="shared" si="11"/>
        <v>0</v>
      </c>
      <c r="J95" s="38">
        <f t="shared" si="12"/>
        <v>2000</v>
      </c>
      <c r="K95" s="38">
        <f t="shared" si="13"/>
        <v>1364</v>
      </c>
      <c r="L95" s="39">
        <f t="shared" si="14"/>
        <v>0</v>
      </c>
      <c r="M95" s="39">
        <f t="shared" si="15"/>
        <v>0</v>
      </c>
    </row>
    <row r="96" spans="1:13" s="40" customFormat="1" ht="12.75">
      <c r="A96" s="46" t="s">
        <v>193</v>
      </c>
      <c r="B96" s="47" t="s">
        <v>194</v>
      </c>
      <c r="C96" s="36">
        <v>38000</v>
      </c>
      <c r="D96" s="36">
        <v>5000</v>
      </c>
      <c r="E96" s="36">
        <f t="shared" ref="E96:E105" si="16">+C96+D96</f>
        <v>43000</v>
      </c>
      <c r="F96" s="36">
        <v>37148.29</v>
      </c>
      <c r="G96" s="36">
        <v>1726.2</v>
      </c>
      <c r="H96" s="36">
        <v>37079.300000000003</v>
      </c>
      <c r="I96" s="38">
        <f t="shared" ref="I96:I105" si="17">+F96-H96</f>
        <v>68.989999999997963</v>
      </c>
      <c r="J96" s="38">
        <f t="shared" ref="J96:J105" si="18">+E96-H96</f>
        <v>5920.6999999999971</v>
      </c>
      <c r="K96" s="38">
        <f t="shared" ref="K96:K105" si="19">+E96-F96-G96</f>
        <v>4125.5099999999993</v>
      </c>
      <c r="L96" s="39">
        <f t="shared" ref="L96:L105" si="20">+F96/E96</f>
        <v>0.86391372093023255</v>
      </c>
      <c r="M96" s="39">
        <f t="shared" ref="M96:M105" si="21">+H96/E96</f>
        <v>0.86230930232558145</v>
      </c>
    </row>
    <row r="97" spans="1:13" s="40" customFormat="1" ht="12.75">
      <c r="A97" s="46" t="s">
        <v>195</v>
      </c>
      <c r="B97" s="47" t="s">
        <v>196</v>
      </c>
      <c r="C97" s="36">
        <v>31800</v>
      </c>
      <c r="D97" s="36">
        <v>0</v>
      </c>
      <c r="E97" s="36">
        <f t="shared" si="16"/>
        <v>31800</v>
      </c>
      <c r="F97" s="36">
        <v>16219.74</v>
      </c>
      <c r="G97" s="36"/>
      <c r="H97" s="36">
        <v>11125.3</v>
      </c>
      <c r="I97" s="38">
        <f t="shared" si="17"/>
        <v>5094.4400000000005</v>
      </c>
      <c r="J97" s="38">
        <f t="shared" si="18"/>
        <v>20674.7</v>
      </c>
      <c r="K97" s="38">
        <f t="shared" si="19"/>
        <v>15580.26</v>
      </c>
      <c r="L97" s="39">
        <f t="shared" si="20"/>
        <v>0.51005471698113203</v>
      </c>
      <c r="M97" s="39">
        <f t="shared" si="21"/>
        <v>0.34985220125786159</v>
      </c>
    </row>
    <row r="98" spans="1:13" s="40" customFormat="1" ht="12.75">
      <c r="A98" s="46" t="s">
        <v>197</v>
      </c>
      <c r="B98" s="47" t="s">
        <v>198</v>
      </c>
      <c r="C98" s="36">
        <v>1000</v>
      </c>
      <c r="D98" s="36">
        <v>0</v>
      </c>
      <c r="E98" s="36">
        <f t="shared" si="16"/>
        <v>1000</v>
      </c>
      <c r="F98" s="36">
        <v>228.57</v>
      </c>
      <c r="G98" s="36"/>
      <c r="H98" s="36">
        <v>228.57</v>
      </c>
      <c r="I98" s="38">
        <f t="shared" si="17"/>
        <v>0</v>
      </c>
      <c r="J98" s="38">
        <f t="shared" si="18"/>
        <v>771.43000000000006</v>
      </c>
      <c r="K98" s="38">
        <f t="shared" si="19"/>
        <v>771.43000000000006</v>
      </c>
      <c r="L98" s="39">
        <f t="shared" si="20"/>
        <v>0.22857</v>
      </c>
      <c r="M98" s="39">
        <f t="shared" si="21"/>
        <v>0.22857</v>
      </c>
    </row>
    <row r="99" spans="1:13" s="40" customFormat="1" ht="12.75">
      <c r="A99" s="46" t="s">
        <v>199</v>
      </c>
      <c r="B99" s="47" t="s">
        <v>200</v>
      </c>
      <c r="C99" s="36">
        <v>36000</v>
      </c>
      <c r="D99" s="36">
        <v>0</v>
      </c>
      <c r="E99" s="36">
        <f t="shared" si="16"/>
        <v>36000</v>
      </c>
      <c r="F99" s="36">
        <v>22011.66</v>
      </c>
      <c r="G99" s="36"/>
      <c r="H99" s="36">
        <v>22011.66</v>
      </c>
      <c r="I99" s="38">
        <f t="shared" si="17"/>
        <v>0</v>
      </c>
      <c r="J99" s="38">
        <f t="shared" si="18"/>
        <v>13988.34</v>
      </c>
      <c r="K99" s="38">
        <f t="shared" si="19"/>
        <v>13988.34</v>
      </c>
      <c r="L99" s="39">
        <f t="shared" si="20"/>
        <v>0.61143499999999995</v>
      </c>
      <c r="M99" s="39">
        <f t="shared" si="21"/>
        <v>0.61143499999999995</v>
      </c>
    </row>
    <row r="100" spans="1:13" s="40" customFormat="1" ht="12.75">
      <c r="A100" s="46" t="s">
        <v>220</v>
      </c>
      <c r="B100" s="47" t="s">
        <v>221</v>
      </c>
      <c r="C100" s="36"/>
      <c r="D100" s="36">
        <v>23106.26</v>
      </c>
      <c r="E100" s="36">
        <f t="shared" si="16"/>
        <v>23106.26</v>
      </c>
      <c r="F100" s="36">
        <v>15136.98</v>
      </c>
      <c r="G100" s="36"/>
      <c r="H100" s="36">
        <v>15136.98</v>
      </c>
      <c r="I100" s="38">
        <f t="shared" si="17"/>
        <v>0</v>
      </c>
      <c r="J100" s="38">
        <f t="shared" si="18"/>
        <v>7969.2799999999988</v>
      </c>
      <c r="K100" s="38">
        <f t="shared" si="19"/>
        <v>7969.2799999999988</v>
      </c>
      <c r="L100" s="39">
        <f t="shared" si="20"/>
        <v>0.65510298940633405</v>
      </c>
      <c r="M100" s="39">
        <f t="shared" si="21"/>
        <v>0.65510298940633405</v>
      </c>
    </row>
    <row r="101" spans="1:13" s="40" customFormat="1" ht="12.75">
      <c r="A101" s="46" t="s">
        <v>201</v>
      </c>
      <c r="B101" s="47" t="s">
        <v>202</v>
      </c>
      <c r="C101" s="36">
        <v>5000</v>
      </c>
      <c r="D101" s="36">
        <v>-5000</v>
      </c>
      <c r="E101" s="36">
        <f t="shared" si="16"/>
        <v>0</v>
      </c>
      <c r="F101" s="36">
        <v>0</v>
      </c>
      <c r="G101" s="36"/>
      <c r="H101" s="36">
        <v>0</v>
      </c>
      <c r="I101" s="38">
        <f t="shared" si="17"/>
        <v>0</v>
      </c>
      <c r="J101" s="38">
        <f t="shared" si="18"/>
        <v>0</v>
      </c>
      <c r="K101" s="38">
        <f t="shared" si="19"/>
        <v>0</v>
      </c>
      <c r="L101" s="39">
        <v>0</v>
      </c>
      <c r="M101" s="39">
        <v>0</v>
      </c>
    </row>
    <row r="102" spans="1:13" s="40" customFormat="1" ht="12.75">
      <c r="A102" s="46" t="s">
        <v>201</v>
      </c>
      <c r="B102" s="47" t="s">
        <v>217</v>
      </c>
      <c r="C102" s="36"/>
      <c r="D102" s="36">
        <v>15680</v>
      </c>
      <c r="E102" s="36">
        <f t="shared" si="16"/>
        <v>15680</v>
      </c>
      <c r="F102" s="36">
        <v>15680</v>
      </c>
      <c r="G102" s="36"/>
      <c r="H102" s="36">
        <v>15680</v>
      </c>
      <c r="I102" s="38">
        <f t="shared" si="17"/>
        <v>0</v>
      </c>
      <c r="J102" s="38">
        <f t="shared" si="18"/>
        <v>0</v>
      </c>
      <c r="K102" s="38">
        <f t="shared" si="19"/>
        <v>0</v>
      </c>
      <c r="L102" s="39">
        <f t="shared" si="20"/>
        <v>1</v>
      </c>
      <c r="M102" s="39">
        <f t="shared" si="21"/>
        <v>1</v>
      </c>
    </row>
    <row r="103" spans="1:13" s="40" customFormat="1" ht="12.75">
      <c r="A103" s="46" t="s">
        <v>203</v>
      </c>
      <c r="B103" s="47" t="s">
        <v>137</v>
      </c>
      <c r="C103" s="36">
        <v>65000</v>
      </c>
      <c r="D103" s="36">
        <v>136748.34</v>
      </c>
      <c r="E103" s="36">
        <f t="shared" si="16"/>
        <v>201748.34</v>
      </c>
      <c r="F103" s="36">
        <v>173587.18</v>
      </c>
      <c r="G103" s="36">
        <v>5918</v>
      </c>
      <c r="H103" s="36">
        <v>117033.63</v>
      </c>
      <c r="I103" s="38">
        <f t="shared" si="17"/>
        <v>56553.549999999988</v>
      </c>
      <c r="J103" s="38">
        <f t="shared" si="18"/>
        <v>84714.709999999992</v>
      </c>
      <c r="K103" s="38">
        <f t="shared" si="19"/>
        <v>22243.160000000003</v>
      </c>
      <c r="L103" s="39">
        <f t="shared" si="20"/>
        <v>0.86041441530572194</v>
      </c>
      <c r="M103" s="39">
        <f t="shared" si="21"/>
        <v>0.58009711504937289</v>
      </c>
    </row>
    <row r="104" spans="1:13" s="40" customFormat="1" ht="12.75">
      <c r="A104" s="46" t="s">
        <v>204</v>
      </c>
      <c r="B104" s="47" t="s">
        <v>139</v>
      </c>
      <c r="C104" s="36">
        <v>15200</v>
      </c>
      <c r="D104" s="36">
        <v>1744</v>
      </c>
      <c r="E104" s="36">
        <f t="shared" si="16"/>
        <v>16944</v>
      </c>
      <c r="F104" s="36">
        <v>15594</v>
      </c>
      <c r="G104" s="36"/>
      <c r="H104" s="36">
        <v>15594</v>
      </c>
      <c r="I104" s="38">
        <f t="shared" si="17"/>
        <v>0</v>
      </c>
      <c r="J104" s="38">
        <f t="shared" si="18"/>
        <v>1350</v>
      </c>
      <c r="K104" s="38">
        <f t="shared" si="19"/>
        <v>1350</v>
      </c>
      <c r="L104" s="39">
        <f t="shared" si="20"/>
        <v>0.92032577903682722</v>
      </c>
      <c r="M104" s="39">
        <f t="shared" si="21"/>
        <v>0.92032577903682722</v>
      </c>
    </row>
    <row r="105" spans="1:13" s="40" customFormat="1" ht="12.75">
      <c r="A105" s="46" t="s">
        <v>205</v>
      </c>
      <c r="B105" s="47" t="s">
        <v>206</v>
      </c>
      <c r="C105" s="36">
        <v>42960</v>
      </c>
      <c r="D105" s="36">
        <v>2950.05</v>
      </c>
      <c r="E105" s="36">
        <f t="shared" si="16"/>
        <v>45910.05</v>
      </c>
      <c r="F105" s="36">
        <v>36896.050000000003</v>
      </c>
      <c r="G105" s="36">
        <v>1808.39</v>
      </c>
      <c r="H105" s="36">
        <v>35840.410000000003</v>
      </c>
      <c r="I105" s="38">
        <f t="shared" si="17"/>
        <v>1055.6399999999994</v>
      </c>
      <c r="J105" s="38">
        <f t="shared" si="18"/>
        <v>10069.64</v>
      </c>
      <c r="K105" s="38">
        <f t="shared" si="19"/>
        <v>7205.61</v>
      </c>
      <c r="L105" s="39">
        <f t="shared" si="20"/>
        <v>0.80365954731044731</v>
      </c>
      <c r="M105" s="39">
        <f t="shared" si="21"/>
        <v>0.78066588905914935</v>
      </c>
    </row>
    <row r="106" spans="1:13" s="45" customFormat="1" ht="12.75">
      <c r="A106" s="41" t="s">
        <v>207</v>
      </c>
      <c r="B106" s="41"/>
      <c r="C106" s="42">
        <f t="shared" ref="C106:K106" si="22">SUM(C31:C105)</f>
        <v>5929532.5500000007</v>
      </c>
      <c r="D106" s="42">
        <f t="shared" si="22"/>
        <v>1586557.7500000005</v>
      </c>
      <c r="E106" s="42">
        <f t="shared" si="22"/>
        <v>7516090.3000000007</v>
      </c>
      <c r="F106" s="42">
        <f t="shared" si="22"/>
        <v>5447540.1700000018</v>
      </c>
      <c r="G106" s="42">
        <f t="shared" si="22"/>
        <v>400243.35000000009</v>
      </c>
      <c r="H106" s="42">
        <f t="shared" si="22"/>
        <v>4102084.7999999989</v>
      </c>
      <c r="I106" s="43">
        <f>SUM(I31:I105)</f>
        <v>1345455.3699999999</v>
      </c>
      <c r="J106" s="43">
        <f t="shared" si="22"/>
        <v>3414005.5</v>
      </c>
      <c r="K106" s="43">
        <f t="shared" si="22"/>
        <v>1668306.78</v>
      </c>
      <c r="L106" s="44">
        <f>+F106/E106</f>
        <v>0.72478375758737246</v>
      </c>
      <c r="M106" s="44">
        <f t="shared" ref="M70:M106" si="23">+H106/E106</f>
        <v>0.54577375154739671</v>
      </c>
    </row>
    <row r="107" spans="1:13" s="9" customFormat="1" ht="16.5" customHeight="1">
      <c r="A107" s="10"/>
      <c r="B107" s="10"/>
      <c r="C107" s="11"/>
      <c r="D107" s="11"/>
      <c r="E107" s="11"/>
      <c r="F107" s="11"/>
      <c r="G107" s="11"/>
      <c r="H107" s="11"/>
      <c r="I107" s="11"/>
      <c r="J107" s="11"/>
      <c r="K107" s="11"/>
      <c r="L107" s="12"/>
      <c r="M107" s="12"/>
    </row>
    <row r="108" spans="1:13" ht="54.75" customHeight="1">
      <c r="A108" s="29" t="s">
        <v>15</v>
      </c>
      <c r="B108" s="30"/>
      <c r="C108" s="30"/>
      <c r="D108" s="30"/>
      <c r="E108" s="30"/>
      <c r="F108" s="30"/>
      <c r="G108" s="31"/>
      <c r="I108" s="13"/>
      <c r="J108" s="13"/>
      <c r="K108" s="13"/>
      <c r="L108" s="13"/>
      <c r="M108" s="13"/>
    </row>
    <row r="109" spans="1:13" ht="19.5" customHeight="1">
      <c r="A109" s="19" t="s">
        <v>9</v>
      </c>
      <c r="B109" s="20"/>
      <c r="C109" s="20"/>
      <c r="D109" s="32"/>
      <c r="E109" s="15" t="s">
        <v>209</v>
      </c>
      <c r="F109" s="16"/>
      <c r="G109" s="17"/>
    </row>
    <row r="110" spans="1:13" ht="19.5" customHeight="1">
      <c r="A110" s="19" t="s">
        <v>21</v>
      </c>
      <c r="B110" s="20"/>
      <c r="C110" s="20"/>
      <c r="D110" s="32"/>
      <c r="E110" s="15" t="s">
        <v>22</v>
      </c>
      <c r="F110" s="16"/>
      <c r="G110" s="17"/>
    </row>
    <row r="111" spans="1:13" ht="21" customHeight="1">
      <c r="A111" s="19" t="s">
        <v>13</v>
      </c>
      <c r="B111" s="20"/>
      <c r="C111" s="20"/>
      <c r="D111" s="20"/>
      <c r="E111" s="15" t="s">
        <v>210</v>
      </c>
      <c r="F111" s="16"/>
      <c r="G111" s="17"/>
    </row>
    <row r="112" spans="1:13" ht="21" customHeight="1">
      <c r="A112" s="19" t="s">
        <v>14</v>
      </c>
      <c r="B112" s="20"/>
      <c r="C112" s="20"/>
      <c r="D112" s="20"/>
      <c r="E112" s="15" t="s">
        <v>211</v>
      </c>
      <c r="F112" s="16"/>
      <c r="G112" s="17"/>
    </row>
    <row r="113" spans="1:14" ht="33.75" customHeight="1">
      <c r="A113" s="19" t="s">
        <v>10</v>
      </c>
      <c r="B113" s="20"/>
      <c r="C113" s="20"/>
      <c r="D113" s="20"/>
      <c r="E113" s="48" t="s">
        <v>212</v>
      </c>
      <c r="F113" s="16"/>
      <c r="G113" s="17"/>
    </row>
    <row r="114" spans="1:14" ht="31.5" customHeight="1">
      <c r="A114" s="19" t="s">
        <v>11</v>
      </c>
      <c r="B114" s="20"/>
      <c r="C114" s="20"/>
      <c r="D114" s="20"/>
      <c r="E114" s="15" t="s">
        <v>213</v>
      </c>
      <c r="F114" s="16"/>
      <c r="G114" s="17"/>
    </row>
    <row r="115" spans="1:14">
      <c r="A115" s="5"/>
      <c r="B115" s="5"/>
      <c r="C115" s="5"/>
      <c r="D115" s="5"/>
      <c r="E115" s="5"/>
    </row>
    <row r="116" spans="1:14" ht="15" customHeight="1">
      <c r="A116" s="18" t="s">
        <v>12</v>
      </c>
      <c r="B116" s="18"/>
      <c r="C116" s="18"/>
      <c r="D116" s="18"/>
      <c r="E116" s="18"/>
      <c r="F116" s="18"/>
      <c r="G116" s="18"/>
      <c r="H116" s="18"/>
      <c r="I116" s="18"/>
      <c r="J116" s="18"/>
      <c r="K116" s="18"/>
      <c r="L116" s="18"/>
      <c r="M116" s="18"/>
      <c r="N116" s="6"/>
    </row>
    <row r="117" spans="1:14">
      <c r="L117" s="14"/>
      <c r="M117" s="14"/>
    </row>
  </sheetData>
  <mergeCells count="20">
    <mergeCell ref="A106:B106"/>
    <mergeCell ref="A1:L1"/>
    <mergeCell ref="A2:M2"/>
    <mergeCell ref="A3:M3"/>
    <mergeCell ref="E113:G113"/>
    <mergeCell ref="A108:G108"/>
    <mergeCell ref="E110:G110"/>
    <mergeCell ref="A109:D109"/>
    <mergeCell ref="A111:D111"/>
    <mergeCell ref="A112:D112"/>
    <mergeCell ref="A113:D113"/>
    <mergeCell ref="E109:G109"/>
    <mergeCell ref="E111:G111"/>
    <mergeCell ref="E112:G112"/>
    <mergeCell ref="A110:D110"/>
    <mergeCell ref="A30:B30"/>
    <mergeCell ref="L117:M117"/>
    <mergeCell ref="E114:G114"/>
    <mergeCell ref="A116:M116"/>
    <mergeCell ref="A114:D114"/>
  </mergeCells>
  <hyperlinks>
    <hyperlink ref="E113" r:id="rId1"/>
  </hyperlinks>
  <printOptions horizontalCentered="1"/>
  <pageMargins left="0" right="0" top="0" bottom="0" header="0" footer="0"/>
  <pageSetup paperSize="9" scale="60" orientation="landscape" r:id="rId2"/>
  <headerFooter>
    <oddFooter>&amp;R&amp;P de &amp;N</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MODELO CÉDULA PRESUPUESTARIA</vt:lpstr>
      <vt:lpstr>'MODELO CÉDULA PRESUPUESTARIA'!Área_de_impresión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jtorres66</dc:creator>
  <cp:lastModifiedBy>UserXP</cp:lastModifiedBy>
  <cp:lastPrinted>2013-08-19T14:36:39Z</cp:lastPrinted>
  <dcterms:created xsi:type="dcterms:W3CDTF">2011-05-04T15:59:24Z</dcterms:created>
  <dcterms:modified xsi:type="dcterms:W3CDTF">2013-10-06T21:25:36Z</dcterms:modified>
</cp:coreProperties>
</file>