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55" windowWidth="14655" windowHeight="7620"/>
  </bookViews>
  <sheets>
    <sheet name="PRESUPUESTO ANUAL QUITO TURISMO" sheetId="1" r:id="rId1"/>
  </sheets>
  <definedNames>
    <definedName name="_xlnm.Print_Area" localSheetId="0">'PRESUPUESTO ANUAL QUITO TURISMO'!$A$1:$M$114</definedName>
  </definedNames>
  <calcPr calcId="125725"/>
</workbook>
</file>

<file path=xl/calcChain.xml><?xml version="1.0" encoding="utf-8"?>
<calcChain xmlns="http://schemas.openxmlformats.org/spreadsheetml/2006/main">
  <c r="E94" i="1"/>
  <c r="M104" l="1"/>
  <c r="L104"/>
  <c r="K104"/>
  <c r="J104"/>
  <c r="I104"/>
  <c r="M103"/>
  <c r="L103"/>
  <c r="K103"/>
  <c r="J103"/>
  <c r="I103"/>
  <c r="M102"/>
  <c r="L102"/>
  <c r="K102"/>
  <c r="J102"/>
  <c r="I102"/>
  <c r="K101"/>
  <c r="J101"/>
  <c r="I101"/>
  <c r="M100"/>
  <c r="L100"/>
  <c r="K100"/>
  <c r="J100"/>
  <c r="I100"/>
  <c r="M99"/>
  <c r="L99"/>
  <c r="K99"/>
  <c r="J99"/>
  <c r="I99"/>
  <c r="M98"/>
  <c r="L98"/>
  <c r="K98"/>
  <c r="J98"/>
  <c r="I98"/>
  <c r="M97"/>
  <c r="L97"/>
  <c r="K97"/>
  <c r="J97"/>
  <c r="I97"/>
  <c r="M96"/>
  <c r="L96"/>
  <c r="K96"/>
  <c r="J96"/>
  <c r="I96"/>
  <c r="M95"/>
  <c r="L95"/>
  <c r="K95"/>
  <c r="J95"/>
  <c r="I95"/>
  <c r="K94"/>
  <c r="J94"/>
  <c r="I94"/>
  <c r="M93"/>
  <c r="L93"/>
  <c r="K93"/>
  <c r="J93"/>
  <c r="I93"/>
  <c r="M92"/>
  <c r="L92"/>
  <c r="K92"/>
  <c r="J92"/>
  <c r="I92"/>
  <c r="M91"/>
  <c r="L91"/>
  <c r="K91"/>
  <c r="J91"/>
  <c r="I91"/>
  <c r="K90"/>
  <c r="J90"/>
  <c r="I90"/>
  <c r="M89"/>
  <c r="L89"/>
  <c r="K89"/>
  <c r="J89"/>
  <c r="I89"/>
  <c r="M88"/>
  <c r="L88"/>
  <c r="K88"/>
  <c r="J88"/>
  <c r="I88"/>
  <c r="M87"/>
  <c r="L87"/>
  <c r="K87"/>
  <c r="J87"/>
  <c r="I87"/>
  <c r="M86"/>
  <c r="L86"/>
  <c r="K86"/>
  <c r="J86"/>
  <c r="I86"/>
  <c r="M85"/>
  <c r="L85"/>
  <c r="K85"/>
  <c r="J85"/>
  <c r="I85"/>
  <c r="M84"/>
  <c r="L84"/>
  <c r="K84"/>
  <c r="J84"/>
  <c r="I84"/>
  <c r="M83"/>
  <c r="L83"/>
  <c r="K83"/>
  <c r="J83"/>
  <c r="I83"/>
  <c r="M82"/>
  <c r="L82"/>
  <c r="K82"/>
  <c r="J82"/>
  <c r="I82"/>
  <c r="M81"/>
  <c r="L81"/>
  <c r="K81"/>
  <c r="J81"/>
  <c r="I81"/>
  <c r="M80"/>
  <c r="L80"/>
  <c r="K80"/>
  <c r="J80"/>
  <c r="I80"/>
  <c r="M79"/>
  <c r="L79"/>
  <c r="K79"/>
  <c r="J79"/>
  <c r="I79"/>
  <c r="M78"/>
  <c r="L78"/>
  <c r="K78"/>
  <c r="J78"/>
  <c r="I78"/>
  <c r="M77"/>
  <c r="L77"/>
  <c r="K77"/>
  <c r="J77"/>
  <c r="I77"/>
  <c r="M76"/>
  <c r="L76"/>
  <c r="K76"/>
  <c r="J76"/>
  <c r="I76"/>
  <c r="M75"/>
  <c r="L75"/>
  <c r="K75"/>
  <c r="J75"/>
  <c r="I75"/>
  <c r="M74"/>
  <c r="L74"/>
  <c r="K74"/>
  <c r="J74"/>
  <c r="I74"/>
  <c r="M73"/>
  <c r="L73"/>
  <c r="K73"/>
  <c r="J73"/>
  <c r="I73"/>
  <c r="M72"/>
  <c r="L72"/>
  <c r="K72"/>
  <c r="J72"/>
  <c r="I72"/>
  <c r="M71"/>
  <c r="L71"/>
  <c r="K71"/>
  <c r="J71"/>
  <c r="I71"/>
  <c r="M70"/>
  <c r="L70"/>
  <c r="K70"/>
  <c r="J70"/>
  <c r="I70"/>
  <c r="M69"/>
  <c r="L69"/>
  <c r="K69"/>
  <c r="J69"/>
  <c r="I69"/>
  <c r="M68"/>
  <c r="L68"/>
  <c r="K68"/>
  <c r="J68"/>
  <c r="I68"/>
  <c r="M67"/>
  <c r="L67"/>
  <c r="K67"/>
  <c r="J67"/>
  <c r="I67"/>
  <c r="M66"/>
  <c r="L66"/>
  <c r="K66"/>
  <c r="J66"/>
  <c r="I66"/>
  <c r="M65"/>
  <c r="L65"/>
  <c r="K65"/>
  <c r="J65"/>
  <c r="I65"/>
  <c r="M64"/>
  <c r="L64"/>
  <c r="K64"/>
  <c r="J64"/>
  <c r="I64"/>
  <c r="M63"/>
  <c r="L63"/>
  <c r="K63"/>
  <c r="J63"/>
  <c r="I63"/>
  <c r="M62"/>
  <c r="L62"/>
  <c r="K62"/>
  <c r="J62"/>
  <c r="I62"/>
  <c r="M61"/>
  <c r="L61"/>
  <c r="K61"/>
  <c r="J61"/>
  <c r="I61"/>
  <c r="M60"/>
  <c r="L60"/>
  <c r="K60"/>
  <c r="J60"/>
  <c r="I60"/>
  <c r="M59"/>
  <c r="L59"/>
  <c r="K59"/>
  <c r="J59"/>
  <c r="I59"/>
  <c r="M58"/>
  <c r="L58"/>
  <c r="K58"/>
  <c r="J58"/>
  <c r="I58"/>
  <c r="M57"/>
  <c r="L57"/>
  <c r="K57"/>
  <c r="J57"/>
  <c r="I57"/>
  <c r="M56"/>
  <c r="L56"/>
  <c r="K56"/>
  <c r="J56"/>
  <c r="I56"/>
  <c r="M55"/>
  <c r="L55"/>
  <c r="K55"/>
  <c r="J55"/>
  <c r="I55"/>
  <c r="M54"/>
  <c r="L54"/>
  <c r="K54"/>
  <c r="J54"/>
  <c r="I54"/>
  <c r="M53"/>
  <c r="L53"/>
  <c r="K53"/>
  <c r="J53"/>
  <c r="I53"/>
  <c r="M52"/>
  <c r="L52"/>
  <c r="K52"/>
  <c r="J52"/>
  <c r="I52"/>
  <c r="M51"/>
  <c r="L51"/>
  <c r="K51"/>
  <c r="J51"/>
  <c r="I51"/>
  <c r="M50"/>
  <c r="L50"/>
  <c r="K50"/>
  <c r="J50"/>
  <c r="I50"/>
  <c r="M49"/>
  <c r="L49"/>
  <c r="K49"/>
  <c r="J49"/>
  <c r="I49"/>
  <c r="M48"/>
  <c r="L48"/>
  <c r="K48"/>
  <c r="J48"/>
  <c r="I48"/>
  <c r="M47"/>
  <c r="L47"/>
  <c r="K47"/>
  <c r="J47"/>
  <c r="I47"/>
  <c r="M46"/>
  <c r="L46"/>
  <c r="K46"/>
  <c r="J46"/>
  <c r="I46"/>
  <c r="M45"/>
  <c r="L45"/>
  <c r="K45"/>
  <c r="J45"/>
  <c r="I45"/>
  <c r="M44"/>
  <c r="L44"/>
  <c r="K44"/>
  <c r="J44"/>
  <c r="I44"/>
  <c r="M43"/>
  <c r="L43"/>
  <c r="K43"/>
  <c r="J43"/>
  <c r="I43"/>
  <c r="M42"/>
  <c r="L42"/>
  <c r="K42"/>
  <c r="J42"/>
  <c r="I42"/>
  <c r="M41"/>
  <c r="L41"/>
  <c r="K41"/>
  <c r="J41"/>
  <c r="I41"/>
  <c r="M40"/>
  <c r="L40"/>
  <c r="K40"/>
  <c r="J40"/>
  <c r="I40"/>
  <c r="M39"/>
  <c r="L39"/>
  <c r="K39"/>
  <c r="J39"/>
  <c r="I39"/>
  <c r="M38"/>
  <c r="L38"/>
  <c r="K38"/>
  <c r="J38"/>
  <c r="I38"/>
  <c r="M37"/>
  <c r="L37"/>
  <c r="K37"/>
  <c r="J37"/>
  <c r="I37"/>
  <c r="M36"/>
  <c r="L36"/>
  <c r="K36"/>
  <c r="J36"/>
  <c r="I36"/>
  <c r="M35"/>
  <c r="L35"/>
  <c r="K35"/>
  <c r="J35"/>
  <c r="I35"/>
  <c r="D105"/>
  <c r="L31" l="1"/>
  <c r="J31"/>
  <c r="L29"/>
  <c r="J29"/>
  <c r="L27"/>
  <c r="J27"/>
  <c r="L25"/>
  <c r="J25"/>
  <c r="L23"/>
  <c r="J23"/>
  <c r="L21"/>
  <c r="J21"/>
  <c r="K20"/>
  <c r="J20"/>
  <c r="I20"/>
  <c r="K19"/>
  <c r="J19"/>
  <c r="I19"/>
  <c r="L17"/>
  <c r="J17"/>
  <c r="K16"/>
  <c r="J16"/>
  <c r="I16"/>
  <c r="K15"/>
  <c r="J15"/>
  <c r="I15"/>
  <c r="L13"/>
  <c r="J13"/>
  <c r="K12"/>
  <c r="L11"/>
  <c r="K11"/>
  <c r="J11"/>
  <c r="D33"/>
  <c r="E32"/>
  <c r="J32" s="1"/>
  <c r="E31"/>
  <c r="K31" s="1"/>
  <c r="E30"/>
  <c r="L30" s="1"/>
  <c r="E29"/>
  <c r="M29" s="1"/>
  <c r="E28"/>
  <c r="J28" s="1"/>
  <c r="E27"/>
  <c r="K27" s="1"/>
  <c r="E26"/>
  <c r="L26" s="1"/>
  <c r="E25"/>
  <c r="M25" s="1"/>
  <c r="E24"/>
  <c r="J24" s="1"/>
  <c r="E23"/>
  <c r="K23" s="1"/>
  <c r="E22"/>
  <c r="L22" s="1"/>
  <c r="E21"/>
  <c r="M21" s="1"/>
  <c r="E18"/>
  <c r="L18" s="1"/>
  <c r="E17"/>
  <c r="M17" s="1"/>
  <c r="E14"/>
  <c r="L14" s="1"/>
  <c r="E13"/>
  <c r="M13" s="1"/>
  <c r="E12"/>
  <c r="J12" s="1"/>
  <c r="E11"/>
  <c r="M11" s="1"/>
  <c r="E10"/>
  <c r="L10" s="1"/>
  <c r="I34"/>
  <c r="M10" l="1"/>
  <c r="K10"/>
  <c r="I12"/>
  <c r="M12"/>
  <c r="K14"/>
  <c r="K18"/>
  <c r="K22"/>
  <c r="I24"/>
  <c r="M24"/>
  <c r="K26"/>
  <c r="I28"/>
  <c r="M28"/>
  <c r="K30"/>
  <c r="I32"/>
  <c r="M32"/>
  <c r="J10"/>
  <c r="I11"/>
  <c r="L12"/>
  <c r="K13"/>
  <c r="J14"/>
  <c r="K17"/>
  <c r="J18"/>
  <c r="K21"/>
  <c r="J22"/>
  <c r="I23"/>
  <c r="M23"/>
  <c r="L24"/>
  <c r="K25"/>
  <c r="J26"/>
  <c r="I27"/>
  <c r="M27"/>
  <c r="L28"/>
  <c r="K29"/>
  <c r="J30"/>
  <c r="I31"/>
  <c r="M31"/>
  <c r="L32"/>
  <c r="I10"/>
  <c r="I14"/>
  <c r="M14"/>
  <c r="I18"/>
  <c r="M18"/>
  <c r="I22"/>
  <c r="M22"/>
  <c r="K24"/>
  <c r="I26"/>
  <c r="M26"/>
  <c r="K28"/>
  <c r="I30"/>
  <c r="M30"/>
  <c r="K32"/>
  <c r="I13"/>
  <c r="I17"/>
  <c r="I21"/>
  <c r="I25"/>
  <c r="I29"/>
  <c r="E104"/>
  <c r="E103"/>
  <c r="E102"/>
  <c r="E101"/>
  <c r="E100"/>
  <c r="E99"/>
  <c r="E98"/>
  <c r="E97"/>
  <c r="E96"/>
  <c r="E95"/>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J34" l="1"/>
  <c r="K34"/>
  <c r="C33"/>
  <c r="E9"/>
  <c r="K9" s="1"/>
  <c r="J9" l="1"/>
  <c r="I9"/>
  <c r="H33" l="1"/>
  <c r="G33"/>
  <c r="F33"/>
  <c r="H105" l="1"/>
  <c r="G105"/>
  <c r="C105"/>
  <c r="M9" l="1"/>
  <c r="E33"/>
  <c r="F105"/>
  <c r="I105"/>
  <c r="L9"/>
  <c r="L33" l="1"/>
  <c r="M33"/>
  <c r="K33"/>
  <c r="J33"/>
  <c r="I33"/>
  <c r="E105"/>
  <c r="L34"/>
  <c r="M34"/>
  <c r="L105" l="1"/>
  <c r="M105"/>
  <c r="J105"/>
  <c r="K105"/>
</calcChain>
</file>

<file path=xl/sharedStrings.xml><?xml version="1.0" encoding="utf-8"?>
<sst xmlns="http://schemas.openxmlformats.org/spreadsheetml/2006/main" count="219" uniqueCount="212">
  <si>
    <t>FORMATO LITERAL g) ART. 7 LOTAIP</t>
  </si>
  <si>
    <t>NÚMERO DE PARTIDA PRESUPUESTARIA</t>
  </si>
  <si>
    <t>DESCRIPCIÓN O DETALLE DE LA PARTIDA PRESUPUESTARIA</t>
  </si>
  <si>
    <t>ASIGNACIÓN INICIAL</t>
  </si>
  <si>
    <t>REFORMAS</t>
  </si>
  <si>
    <t>PRESUPUESTO CODIFICADO</t>
  </si>
  <si>
    <t>PRESUPUESTO COMPROMETIDO</t>
  </si>
  <si>
    <t>PRESUPUESTO CERTIFICADO</t>
  </si>
  <si>
    <t>PRESUPUESTO DEVENGADO</t>
  </si>
  <si>
    <t>FECHA ACTUALIZACIÓN DE LA INFORMACIÓN:</t>
  </si>
  <si>
    <t>CORREO ELECTRÓNICO DEL O LA RESPONSABLE DE LA UNIDAD POSEEDORA DE LA INFORMACIÓN:</t>
  </si>
  <si>
    <t>NÚMERO TELEFÓNICO DEL O LA RESPONSABLE DE LA UNIDAD POSEEDORA DE LA INFORMACIÓN:</t>
  </si>
  <si>
    <t>COMISIÓN METROPOLITANA DE LUCHA CONTRA LA CORRUPCIÓN - QUITO HONESTO</t>
  </si>
  <si>
    <t>UNIDAD POSEEDORA DE LA INFORMACION - LITERAL g):</t>
  </si>
  <si>
    <t>RESPONSABLE DE LA UNIDAD POSEEDORA DE LA INFORMACIÓN DEL LITERAL g):</t>
  </si>
  <si>
    <t>El reporte de los requerimientos establecidos en este literal se ajustará a la matriz que el sistema de gestión financiera que utilice la dependencia del MDMQ le permita generar. Se propone la presente matriz para aquellas que no dispongan de un sistema generador de reportes/resultados de ejecución presupuestaria.</t>
  </si>
  <si>
    <t>% EJECUCIÓN / COMPROMETIDO (F/E)</t>
  </si>
  <si>
    <t>% EJECUCIÓN / DEVENGADO (H/E)</t>
  </si>
  <si>
    <t>SALDO POR EJECUTAR           (=E-H)</t>
  </si>
  <si>
    <t>OTROS NO ESPECIFICADOS</t>
  </si>
  <si>
    <t>4.568.0000.9.9.710105.9</t>
  </si>
  <si>
    <t>REMUNERACIONES UNIFICADAS</t>
  </si>
  <si>
    <t>4.568.0000.9.9.710203.9</t>
  </si>
  <si>
    <t>DECIMO TERCER SUELDO</t>
  </si>
  <si>
    <t>4.568.0000.9.9.710204.9</t>
  </si>
  <si>
    <t>DECIMO CUARTO SUELDO</t>
  </si>
  <si>
    <t>4.568.0000.9.9.710235.9</t>
  </si>
  <si>
    <t>4.568.0000.9.9.710509.9</t>
  </si>
  <si>
    <t>HORAS EXTRAORDINARIAS Y SUPLEMENTARIAS</t>
  </si>
  <si>
    <t>4.568.0000.9.9.710510.9</t>
  </si>
  <si>
    <t>SERVICIOS PERSONALES POR CONTRATO</t>
  </si>
  <si>
    <t>4.568.0000.9.9.710601.9</t>
  </si>
  <si>
    <t>APORTE PATRONAL</t>
  </si>
  <si>
    <t>4.568.0000.9.9.710602.9</t>
  </si>
  <si>
    <t>FONDO DE RESERVA</t>
  </si>
  <si>
    <t>4.568.0000.9.9.719901.9</t>
  </si>
  <si>
    <t>ASIGNACIONES A DISTRIBUIR PARA GASTOS DE PERSONAL DE INVERSION</t>
  </si>
  <si>
    <t>4.568.0000.9.9.730101.9</t>
  </si>
  <si>
    <t>AGUA POTABLE</t>
  </si>
  <si>
    <t>4.568.0000.9.9.730104.9</t>
  </si>
  <si>
    <t>ENERGIA ELECTRICA</t>
  </si>
  <si>
    <t>4.568.0000.9.9.730105.9</t>
  </si>
  <si>
    <t>TELECOMUNICACIONES</t>
  </si>
  <si>
    <t>4.568.0000.9.9.730106.9</t>
  </si>
  <si>
    <t>SERVICIO DE CORREO</t>
  </si>
  <si>
    <t>4.568.0000.9.9.730204.9</t>
  </si>
  <si>
    <t>EDICION,IMPRESION,REPROD.Y PUBLICAC.</t>
  </si>
  <si>
    <t>4.568.0000.9.9.730205.9</t>
  </si>
  <si>
    <t>ESPECTACULOS CULTURALES Y SOCIALES</t>
  </si>
  <si>
    <t>4.568.0000.9.9.730208.9</t>
  </si>
  <si>
    <t>SERVICIO DE VIGILANCIA</t>
  </si>
  <si>
    <t>4.568.0000.9.9.730209.9</t>
  </si>
  <si>
    <t>SERVICIO DE ASEO</t>
  </si>
  <si>
    <t>4.568.0000.9.9.730299.9</t>
  </si>
  <si>
    <t>OTROS SERVICIOS</t>
  </si>
  <si>
    <t>4.568.0000.9.9.730301.9</t>
  </si>
  <si>
    <t>PASAJES AL INTERIOR</t>
  </si>
  <si>
    <t>4.568.0000.9.9.730302.9</t>
  </si>
  <si>
    <t>PASAJES AL EXTERIOR</t>
  </si>
  <si>
    <t>4.568.0000.9.9.730303.9</t>
  </si>
  <si>
    <t>VIATICOS Y SUBSISTENCIAS EN EL INTER</t>
  </si>
  <si>
    <t>4.568.0000.9.9.730304.9</t>
  </si>
  <si>
    <t>VIATICOS Y SUBSISTENCIAS AL EXTERIOR</t>
  </si>
  <si>
    <t>4.568.0000.9.9.730402.9</t>
  </si>
  <si>
    <t>EDIFICIOS LOCALES Y RESIDENCIAS</t>
  </si>
  <si>
    <t>4.568.0000.9.9.730403.9</t>
  </si>
  <si>
    <t>MOBILIARIOS</t>
  </si>
  <si>
    <t>4.568.0000.9.9.730404.9</t>
  </si>
  <si>
    <t>MAQUINARIAS Y EQUIPOS</t>
  </si>
  <si>
    <t>4.568.0000.9.9.730405.9</t>
  </si>
  <si>
    <t>VEHICULOS</t>
  </si>
  <si>
    <t>4.568.0000.9.9.730502.9</t>
  </si>
  <si>
    <t>4.568.0000.9.9.730503.9</t>
  </si>
  <si>
    <t>4.568.0000.9.9.730504.9</t>
  </si>
  <si>
    <t>4.568.0000.9.9.730505.9</t>
  </si>
  <si>
    <t>4.568.0000.9.9.730601.9</t>
  </si>
  <si>
    <t>4.568.0000.9.9.730603.9</t>
  </si>
  <si>
    <t>SERVICIO DE CAPACITACION</t>
  </si>
  <si>
    <t>4.568.0000.9.9.730605.9</t>
  </si>
  <si>
    <t>ESTUDIO Y DISEÑO DE PROYECTOS</t>
  </si>
  <si>
    <t>4.568.0000.9.9.730701.9</t>
  </si>
  <si>
    <t>DESARROLLO DE SISTEMAS INFORMATICOS</t>
  </si>
  <si>
    <t>4.568.0000.9.9.730702.9</t>
  </si>
  <si>
    <t>4.568.0000.9.9.730801.9</t>
  </si>
  <si>
    <t>ALIMENTOS Y BEBIDAS</t>
  </si>
  <si>
    <t>4.568.0000.9.9.730802.9</t>
  </si>
  <si>
    <t>VESTUARIO LENCERIA Y PRENDAS PROTECC</t>
  </si>
  <si>
    <t>4.568.0000.9.9.730803.9</t>
  </si>
  <si>
    <t>COMBUSTIBLES Y LUBRICANTES</t>
  </si>
  <si>
    <t>4.568.0000.9.9.730804.9</t>
  </si>
  <si>
    <t>MATERIALES DE OFICINA</t>
  </si>
  <si>
    <t>4.568.0000.9.9.730805.9</t>
  </si>
  <si>
    <t>MATERIALES DE ASEO</t>
  </si>
  <si>
    <t>4.568.0000.9.9.730809.9</t>
  </si>
  <si>
    <t>MEDICINAS Y PRODUCTOS FARMACEUTICOS</t>
  </si>
  <si>
    <t>4.568.0000.9.9.730811.9</t>
  </si>
  <si>
    <t>4.568.0000.9.9.730899.9</t>
  </si>
  <si>
    <t>OTROS DE USO Y CONSUMO DE INVERSION</t>
  </si>
  <si>
    <t>4.568.0000.9.9.770201.9</t>
  </si>
  <si>
    <t>SEGUROS</t>
  </si>
  <si>
    <t>4.568.0000.9.9.770203.9</t>
  </si>
  <si>
    <t>COMISIONES BANCARIAS</t>
  </si>
  <si>
    <t>4.568.0000.9.9.780102.9</t>
  </si>
  <si>
    <t>A ENTIDADES DESCENTRALIZADAS Y AUTONOMAS</t>
  </si>
  <si>
    <t>4.568.0000.9.9.780204.9</t>
  </si>
  <si>
    <t>4.568.0000.9.9.840103.9</t>
  </si>
  <si>
    <t>4.568.0000.9.9.840107.9</t>
  </si>
  <si>
    <t>EQUIPOS SISTEMAS Y PAQUETES INFORMA</t>
  </si>
  <si>
    <t>SALDO POR DEVENGAR            (=F-H)</t>
  </si>
  <si>
    <t>SALDO POR COMPROMETER (=E-F-G)</t>
  </si>
  <si>
    <t>TOTALES GASTOS</t>
  </si>
  <si>
    <t>TOTALES INGRESOS</t>
  </si>
  <si>
    <t>2993300  ext 1004</t>
  </si>
  <si>
    <t>130112.000.009</t>
  </si>
  <si>
    <t>130304.000.009</t>
  </si>
  <si>
    <t>140299.001.009</t>
  </si>
  <si>
    <t>140310.000.009</t>
  </si>
  <si>
    <t>DE ESPECTACULOS PUBLICOS</t>
  </si>
  <si>
    <t>140399.001.009</t>
  </si>
  <si>
    <t>VENTA DE PUBLICIDAD</t>
  </si>
  <si>
    <t>170101.000.009</t>
  </si>
  <si>
    <t>170202.000.009</t>
  </si>
  <si>
    <t>170499.000.009</t>
  </si>
  <si>
    <t>OTRAS MULTAS</t>
  </si>
  <si>
    <t>180103.001.009</t>
  </si>
  <si>
    <t>190499.000.009</t>
  </si>
  <si>
    <t>4.568.0000.9.9.710512.9</t>
  </si>
  <si>
    <t>SUBROGACIONES</t>
  </si>
  <si>
    <t>4.568.0000.9.9.710707.9</t>
  </si>
  <si>
    <t>COMPENSACION POR VACACIONES NO GOZADAS</t>
  </si>
  <si>
    <t>4.568.0000.9.9.730201.9</t>
  </si>
  <si>
    <t>TRANSPORTE DE PERSONAL</t>
  </si>
  <si>
    <t>4.568.0000.9.9.730499.9</t>
  </si>
  <si>
    <t>OTRAS INSTALACIONES, MANTENIMIENTOS Y REPARACIONES</t>
  </si>
  <si>
    <t>CONSULTORIA ASESORIA E INVEST ESPEC</t>
  </si>
  <si>
    <t>ARR Y LICEN USO PAQUETES INFORMATI</t>
  </si>
  <si>
    <t>MATE CONST ELECT PLOMER Y CARPINTERI</t>
  </si>
  <si>
    <t>4.568.0000.9.9.840104.9</t>
  </si>
  <si>
    <t>ORGANIZACION Y COORDINACION DE EVENTOS</t>
  </si>
  <si>
    <t>140399.002.009</t>
  </si>
  <si>
    <t>4.568.0000.9.9.770101.9</t>
  </si>
  <si>
    <t>IMPUESTO AL VALOR AGREGADO</t>
  </si>
  <si>
    <t>170202.001.009</t>
  </si>
  <si>
    <t>LOCALES COMERCIALES  LA RONDA</t>
  </si>
  <si>
    <t>170202.003.009</t>
  </si>
  <si>
    <t>ESPACIOS PATRIMONIALES FUNDACION BOTANICA DE LOS ANDES</t>
  </si>
  <si>
    <t>4.568.0000.9.9.730217.9</t>
  </si>
  <si>
    <t>DIFUSION E INFORMACION</t>
  </si>
  <si>
    <t>4.568.0000.9.9.730218.9</t>
  </si>
  <si>
    <t>PUBLICIDAD Y PROPAGANDA EN MEDIOS DE COMUNICACION MASIVA</t>
  </si>
  <si>
    <t>4.568.0000.9.9.730219.9</t>
  </si>
  <si>
    <t>PUBLICIDAD Y PROPAGANDA USANDO OTROS MEDIOS</t>
  </si>
  <si>
    <t>Presupuesto anual, ingresos, gastos, financiamiento y resultados operativos que administra la Empresa Pública Metropolitana de Gestión de Destino Turistico</t>
  </si>
  <si>
    <t>180102.007.009</t>
  </si>
  <si>
    <t>CONVENIO SETEC</t>
  </si>
  <si>
    <t>HERRAMIENTAS</t>
  </si>
  <si>
    <t>ASIGNACION A DISTRIBUIR PARA BIENES Y SERVICIOS DE INVERSION</t>
  </si>
  <si>
    <t>4.568.0000.9.9.730806.9</t>
  </si>
  <si>
    <t>4.568.0000.9.9.731403.9</t>
  </si>
  <si>
    <t>4.568.0000.9.9.739901.9</t>
  </si>
  <si>
    <t>ING. LUIS RUALES MONCAYO</t>
  </si>
  <si>
    <t>4.568.0000.9.9.710109.9</t>
  </si>
  <si>
    <t>REMUNERACION MENSUAL UNIFICADA PARA PASANTES</t>
  </si>
  <si>
    <t>4.568.0000.9.9.730230.9</t>
  </si>
  <si>
    <t>DIGITALIZACION DE INFORMACION Y DATOS PUBLICOS</t>
  </si>
  <si>
    <t>PERMISOS, LICENCIAS Y PATENTES</t>
  </si>
  <si>
    <t>SECTOR TURISTICO Y HOTELERO</t>
  </si>
  <si>
    <t>VENTA DE PRODUCTOS UNIDADES DE NEGOCIOS</t>
  </si>
  <si>
    <t>INTERESES POR DEPOSITOS A PLAZO</t>
  </si>
  <si>
    <t>EDIFICIOS, LOCALES Y RESIDENCIAS CCEE</t>
  </si>
  <si>
    <t>170202.004.009</t>
  </si>
  <si>
    <t>EDIFICIOS, LOCALES Y RESIDENCIAS TRIANA</t>
  </si>
  <si>
    <t>170202.005.009</t>
  </si>
  <si>
    <t>ARRIENDO INMUEBLES ANTIGUO AEROPUERTO</t>
  </si>
  <si>
    <t>170203.001.009</t>
  </si>
  <si>
    <t>ARRIENDO MUEBLES ANTIGUO AEROPUERTO</t>
  </si>
  <si>
    <t>180101.000.009</t>
  </si>
  <si>
    <t>GOBIERNO CENTRAL</t>
  </si>
  <si>
    <t>FERROCARRILES DEL ECUADOR EMPRESA PUBLICA FEEP</t>
  </si>
  <si>
    <t>180104.000.009</t>
  </si>
  <si>
    <t>ENTIDADES DEL GOBIERNO SECCIONAL</t>
  </si>
  <si>
    <t>180104.001.009</t>
  </si>
  <si>
    <t>CONVENIO SECRETARIA DE AMBIENTE MDMQ</t>
  </si>
  <si>
    <t>370199.000.009</t>
  </si>
  <si>
    <t>OTROS SALDOS</t>
  </si>
  <si>
    <t>REMUNERACION VARIABLE POR EFICIENCIA</t>
  </si>
  <si>
    <t>4.568.0000.9.9.730305.9</t>
  </si>
  <si>
    <t>MUDANZAS E INSTALACION</t>
  </si>
  <si>
    <t>4.568.0000.9.9.730418.9</t>
  </si>
  <si>
    <t>GASTOS EN MANTENIMIENTO DE AREAS VERDES Y ARREGLO DE VIAS INTERNA</t>
  </si>
  <si>
    <t>4.568.0000.9.9.730606.9</t>
  </si>
  <si>
    <t>HONORARIOS POR CONTRATOS CIVILES DE SERVICIOS</t>
  </si>
  <si>
    <t>MANTENIMIENTO Y REPARACION DE EQUIPOS Y SISTEMAS INFORMATICOS</t>
  </si>
  <si>
    <t>4.568.0000.9.9.730704.9</t>
  </si>
  <si>
    <t>4.568.0000.9.9.730813.9</t>
  </si>
  <si>
    <t>TASAS GENERALES</t>
  </si>
  <si>
    <t>4.568.0000.9.9.770102.9</t>
  </si>
  <si>
    <t>4.568.0000.9.9.770206.9</t>
  </si>
  <si>
    <t>COSTAS JUDICIALES</t>
  </si>
  <si>
    <t>AL SECTOR PRIVADO NO FINANCIERO</t>
  </si>
  <si>
    <t>lruales@quito-turismo.gob.ec</t>
  </si>
  <si>
    <t>AL 30 DE JUNIO DEL 2013</t>
  </si>
  <si>
    <t>DIRECCION FINANCIERA</t>
  </si>
  <si>
    <t>170202.006.009</t>
  </si>
  <si>
    <t>ALQUILER DE ESPACIOS PARA EVENTOS Y FERIAS ANTIGUO AEROPUERTO</t>
  </si>
  <si>
    <t>190499.001.009</t>
  </si>
  <si>
    <t>REEMBOLSO GASTOS COMUNALES</t>
  </si>
  <si>
    <t>140399.005.009</t>
  </si>
  <si>
    <t>VENTA DE PUBLICIDAD Y STANDS TMLA 2013</t>
  </si>
  <si>
    <t>REPUESTOS Y ACCESORIOS</t>
  </si>
  <si>
    <t>CONSTRUCCIONES Y EDIFICACIONES</t>
  </si>
  <si>
    <t>4.568.0000.9.9.750107.9</t>
  </si>
</sst>
</file>

<file path=xl/styles.xml><?xml version="1.0" encoding="utf-8"?>
<styleSheet xmlns="http://schemas.openxmlformats.org/spreadsheetml/2006/main">
  <numFmts count="1">
    <numFmt numFmtId="43" formatCode="_(* #,##0.00_);_(* \(#,##0.00\);_(* &quot;-&quot;??_);_(@_)"/>
  </numFmts>
  <fonts count="10">
    <font>
      <sz val="11"/>
      <color theme="1"/>
      <name val="Calibri"/>
      <family val="2"/>
      <scheme val="minor"/>
    </font>
    <font>
      <sz val="11"/>
      <color theme="1"/>
      <name val="Calibri"/>
      <family val="2"/>
      <scheme val="minor"/>
    </font>
    <font>
      <sz val="10"/>
      <color theme="1"/>
      <name val="Arial Narrow"/>
      <family val="2"/>
    </font>
    <font>
      <sz val="10"/>
      <name val="Arial Narrow"/>
      <family val="2"/>
    </font>
    <font>
      <u/>
      <sz val="11"/>
      <color theme="10"/>
      <name val="Calibri"/>
      <family val="2"/>
    </font>
    <font>
      <b/>
      <sz val="10"/>
      <color theme="1"/>
      <name val="Arial Narrow"/>
      <family val="2"/>
    </font>
    <font>
      <b/>
      <sz val="10"/>
      <color theme="3"/>
      <name val="Arial Narrow"/>
      <family val="2"/>
    </font>
    <font>
      <b/>
      <sz val="10"/>
      <color rgb="FFFF0000"/>
      <name val="Arial Narrow"/>
      <family val="2"/>
    </font>
    <font>
      <b/>
      <sz val="10"/>
      <name val="Arial Narrow"/>
      <family val="2"/>
    </font>
    <font>
      <b/>
      <sz val="10"/>
      <color indexed="8"/>
      <name val="Arial Narrow"/>
      <family val="2"/>
    </font>
  </fonts>
  <fills count="6">
    <fill>
      <patternFill patternType="none"/>
    </fill>
    <fill>
      <patternFill patternType="gray125"/>
    </fill>
    <fill>
      <patternFill patternType="solid">
        <fgColor theme="0"/>
        <bgColor indexed="64"/>
      </patternFill>
    </fill>
    <fill>
      <patternFill patternType="solid">
        <fgColor theme="0"/>
        <bgColor theme="8"/>
      </patternFill>
    </fill>
    <fill>
      <patternFill patternType="solid">
        <fgColor theme="0"/>
        <bgColor theme="7" tint="0.79998168889431442"/>
      </patternFill>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61">
    <xf numFmtId="0" fontId="0" fillId="0" borderId="0" xfId="0"/>
    <xf numFmtId="1" fontId="2" fillId="0" borderId="1" xfId="0" applyNumberFormat="1" applyFont="1" applyBorder="1" applyAlignment="1">
      <alignment horizontal="center" vertical="center" wrapText="1"/>
    </xf>
    <xf numFmtId="0" fontId="2" fillId="0" borderId="1" xfId="0" applyFont="1" applyFill="1" applyBorder="1" applyAlignment="1">
      <alignment vertical="center" wrapText="1"/>
    </xf>
    <xf numFmtId="1" fontId="2" fillId="0" borderId="1" xfId="0" applyNumberFormat="1" applyFont="1" applyBorder="1" applyAlignment="1">
      <alignment horizontal="center" vertical="center"/>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8" fillId="3" borderId="1" xfId="0" applyFont="1" applyFill="1" applyBorder="1" applyAlignment="1">
      <alignment horizontal="center" vertical="center" wrapText="1"/>
    </xf>
    <xf numFmtId="4" fontId="5" fillId="4" borderId="1" xfId="0" applyNumberFormat="1" applyFont="1" applyFill="1" applyBorder="1" applyAlignment="1">
      <alignment horizontal="right" vertical="center" wrapText="1"/>
    </xf>
    <xf numFmtId="10" fontId="5" fillId="4" borderId="1" xfId="0" applyNumberFormat="1" applyFont="1" applyFill="1" applyBorder="1" applyAlignment="1">
      <alignment horizontal="center" vertical="center" wrapText="1"/>
    </xf>
    <xf numFmtId="0" fontId="5" fillId="2" borderId="0" xfId="0" applyFont="1" applyFill="1" applyAlignment="1">
      <alignment horizontal="center" vertical="center"/>
    </xf>
    <xf numFmtId="0" fontId="5" fillId="4" borderId="0" xfId="0" applyFont="1" applyFill="1" applyBorder="1" applyAlignment="1">
      <alignment horizontal="center" vertical="center" wrapText="1"/>
    </xf>
    <xf numFmtId="4" fontId="5" fillId="4" borderId="0" xfId="0" applyNumberFormat="1" applyFont="1" applyFill="1" applyBorder="1" applyAlignment="1">
      <alignment horizontal="right" vertical="center" wrapText="1"/>
    </xf>
    <xf numFmtId="10" fontId="5" fillId="4" borderId="0" xfId="0" applyNumberFormat="1" applyFont="1" applyFill="1" applyBorder="1" applyAlignment="1">
      <alignment horizontal="center" vertical="center" wrapText="1"/>
    </xf>
    <xf numFmtId="0" fontId="9" fillId="5" borderId="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0" xfId="0" applyFont="1" applyFill="1" applyAlignment="1">
      <alignment vertical="center"/>
    </xf>
    <xf numFmtId="0" fontId="2" fillId="2" borderId="0" xfId="0" applyFont="1" applyFill="1" applyBorder="1" applyAlignment="1">
      <alignment vertical="center"/>
    </xf>
    <xf numFmtId="0" fontId="2" fillId="2" borderId="4" xfId="0" applyFont="1" applyFill="1" applyBorder="1" applyAlignment="1">
      <alignment vertical="center"/>
    </xf>
    <xf numFmtId="0" fontId="3" fillId="2" borderId="0" xfId="0" applyFont="1" applyFill="1" applyAlignment="1">
      <alignment vertical="center"/>
    </xf>
    <xf numFmtId="4" fontId="2" fillId="4" borderId="1" xfId="0" applyNumberFormat="1" applyFont="1" applyFill="1" applyBorder="1" applyAlignment="1">
      <alignment vertical="center" wrapText="1"/>
    </xf>
    <xf numFmtId="10" fontId="2" fillId="4" borderId="1" xfId="0" applyNumberFormat="1" applyFont="1" applyFill="1" applyBorder="1" applyAlignment="1">
      <alignment horizontal="center" vertical="center" wrapText="1"/>
    </xf>
    <xf numFmtId="0" fontId="2" fillId="0" borderId="1" xfId="0" applyFont="1" applyBorder="1" applyAlignment="1">
      <alignment vertical="center"/>
    </xf>
    <xf numFmtId="0" fontId="2" fillId="2" borderId="0" xfId="0" applyFont="1" applyFill="1" applyAlignment="1">
      <alignment horizontal="center" vertical="center"/>
    </xf>
    <xf numFmtId="43" fontId="2" fillId="2" borderId="0" xfId="1" applyFont="1" applyFill="1" applyBorder="1" applyAlignment="1">
      <alignment vertical="center"/>
    </xf>
    <xf numFmtId="43" fontId="8" fillId="3" borderId="1" xfId="1" applyFont="1" applyFill="1" applyBorder="1" applyAlignment="1">
      <alignment horizontal="center" vertical="center" wrapText="1"/>
    </xf>
    <xf numFmtId="43" fontId="2" fillId="0" borderId="1" xfId="1" applyFont="1" applyFill="1" applyBorder="1" applyAlignment="1">
      <alignment horizontal="center" vertical="center" wrapText="1"/>
    </xf>
    <xf numFmtId="43" fontId="2" fillId="4" borderId="1" xfId="1" applyFont="1" applyFill="1" applyBorder="1" applyAlignment="1">
      <alignment vertical="center" wrapText="1"/>
    </xf>
    <xf numFmtId="43" fontId="5" fillId="4" borderId="1" xfId="1" applyFont="1" applyFill="1" applyBorder="1" applyAlignment="1">
      <alignment horizontal="right" vertical="center" wrapText="1"/>
    </xf>
    <xf numFmtId="43" fontId="5" fillId="4" borderId="0" xfId="1" applyFont="1" applyFill="1" applyBorder="1" applyAlignment="1">
      <alignment horizontal="right" vertical="center" wrapText="1"/>
    </xf>
    <xf numFmtId="43" fontId="2" fillId="2" borderId="0" xfId="1" applyFont="1" applyFill="1" applyAlignment="1">
      <alignment vertical="center"/>
    </xf>
    <xf numFmtId="43" fontId="2" fillId="0" borderId="0" xfId="1" applyFont="1" applyFill="1" applyBorder="1" applyAlignment="1">
      <alignment vertical="center"/>
    </xf>
    <xf numFmtId="43" fontId="8" fillId="0" borderId="1" xfId="1" applyFont="1" applyFill="1" applyBorder="1" applyAlignment="1">
      <alignment horizontal="center" vertical="center" wrapText="1"/>
    </xf>
    <xf numFmtId="43" fontId="2" fillId="0" borderId="1" xfId="1" applyFont="1" applyFill="1" applyBorder="1" applyAlignment="1">
      <alignment vertical="center" wrapText="1"/>
    </xf>
    <xf numFmtId="43" fontId="5" fillId="0" borderId="1" xfId="1" applyFont="1" applyFill="1" applyBorder="1" applyAlignment="1">
      <alignment horizontal="right" vertical="center" wrapText="1"/>
    </xf>
    <xf numFmtId="43" fontId="5" fillId="0" borderId="0" xfId="1" applyFont="1" applyFill="1" applyBorder="1" applyAlignment="1">
      <alignment horizontal="right" vertical="center" wrapText="1"/>
    </xf>
    <xf numFmtId="43" fontId="2" fillId="0" borderId="0" xfId="1" applyFont="1" applyFill="1" applyAlignment="1">
      <alignment vertical="center"/>
    </xf>
    <xf numFmtId="43" fontId="2" fillId="2" borderId="11" xfId="1" applyFont="1" applyFill="1" applyBorder="1" applyAlignment="1">
      <alignment horizontal="center" vertical="center" wrapText="1"/>
    </xf>
    <xf numFmtId="43" fontId="2" fillId="2" borderId="12" xfId="1" applyFont="1" applyFill="1" applyBorder="1" applyAlignment="1">
      <alignment horizontal="center" vertical="center" wrapText="1"/>
    </xf>
    <xf numFmtId="43" fontId="2" fillId="2" borderId="8" xfId="1"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43" fontId="4" fillId="2" borderId="11" xfId="1" applyFont="1" applyFill="1" applyBorder="1" applyAlignment="1" applyProtection="1">
      <alignment horizontal="center" vertical="center" wrapText="1"/>
    </xf>
    <xf numFmtId="0" fontId="5" fillId="4" borderId="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8"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561975</xdr:colOff>
      <xdr:row>0</xdr:row>
      <xdr:rowOff>76200</xdr:rowOff>
    </xdr:from>
    <xdr:to>
      <xdr:col>1</xdr:col>
      <xdr:colOff>19050</xdr:colOff>
      <xdr:row>4</xdr:row>
      <xdr:rowOff>1</xdr:rowOff>
    </xdr:to>
    <xdr:pic>
      <xdr:nvPicPr>
        <xdr:cNvPr id="2" name="1 Imagen"/>
        <xdr:cNvPicPr/>
      </xdr:nvPicPr>
      <xdr:blipFill>
        <a:blip xmlns:r="http://schemas.openxmlformats.org/officeDocument/2006/relationships" r:embed="rId1" cstate="print"/>
        <a:srcRect/>
        <a:stretch>
          <a:fillRect/>
        </a:stretch>
      </xdr:blipFill>
      <xdr:spPr bwMode="auto">
        <a:xfrm>
          <a:off x="561975" y="76200"/>
          <a:ext cx="714375" cy="657226"/>
        </a:xfrm>
        <a:prstGeom prst="rect">
          <a:avLst/>
        </a:prstGeom>
        <a:noFill/>
      </xdr:spPr>
    </xdr:pic>
    <xdr:clientData/>
  </xdr:twoCellAnchor>
  <xdr:twoCellAnchor editAs="oneCell">
    <xdr:from>
      <xdr:col>11</xdr:col>
      <xdr:colOff>1066800</xdr:colOff>
      <xdr:row>0</xdr:row>
      <xdr:rowOff>0</xdr:rowOff>
    </xdr:from>
    <xdr:to>
      <xdr:col>12</xdr:col>
      <xdr:colOff>723900</xdr:colOff>
      <xdr:row>4</xdr:row>
      <xdr:rowOff>114300</xdr:rowOff>
    </xdr:to>
    <xdr:pic>
      <xdr:nvPicPr>
        <xdr:cNvPr id="3" name="2 Imagen" descr="cid:image001.jpg@01CC1EE0.5CEB64E0"/>
        <xdr:cNvPicPr/>
      </xdr:nvPicPr>
      <xdr:blipFill>
        <a:blip xmlns:r="http://schemas.openxmlformats.org/officeDocument/2006/relationships" r:embed="rId2" cstate="print"/>
        <a:srcRect/>
        <a:stretch>
          <a:fillRect/>
        </a:stretch>
      </xdr:blipFill>
      <xdr:spPr bwMode="auto">
        <a:xfrm>
          <a:off x="14763750" y="0"/>
          <a:ext cx="771525" cy="8477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ruales@quito-turismo.gob.ec" TargetMode="External"/></Relationships>
</file>

<file path=xl/worksheets/sheet1.xml><?xml version="1.0" encoding="utf-8"?>
<worksheet xmlns="http://schemas.openxmlformats.org/spreadsheetml/2006/main" xmlns:r="http://schemas.openxmlformats.org/officeDocument/2006/relationships">
  <dimension ref="A1:N114"/>
  <sheetViews>
    <sheetView tabSelected="1" topLeftCell="C97" workbookViewId="0">
      <selection activeCell="H111" sqref="H111"/>
    </sheetView>
  </sheetViews>
  <sheetFormatPr baseColWidth="10" defaultRowHeight="12.75"/>
  <cols>
    <col min="1" max="1" width="18.85546875" style="18" customWidth="1"/>
    <col min="2" max="2" width="61" style="18" customWidth="1"/>
    <col min="3" max="3" width="15" style="32" customWidth="1"/>
    <col min="4" max="4" width="15.85546875" style="32" customWidth="1"/>
    <col min="5" max="5" width="13.7109375" style="32" customWidth="1"/>
    <col min="6" max="6" width="16" style="32" customWidth="1"/>
    <col min="7" max="7" width="13.7109375" style="38" customWidth="1"/>
    <col min="8" max="8" width="14.28515625" style="32" customWidth="1"/>
    <col min="9" max="9" width="13.28515625" style="18" customWidth="1"/>
    <col min="10" max="10" width="14.5703125" style="18" customWidth="1"/>
    <col min="11" max="11" width="15.5703125" style="18" customWidth="1"/>
    <col min="12" max="12" width="16.7109375" style="25" customWidth="1"/>
    <col min="13" max="13" width="16.28515625" style="25" customWidth="1"/>
    <col min="14" max="16384" width="11.42578125" style="18"/>
  </cols>
  <sheetData>
    <row r="1" spans="1:13">
      <c r="A1" s="48"/>
      <c r="B1" s="49"/>
      <c r="C1" s="49"/>
      <c r="D1" s="49"/>
      <c r="E1" s="49"/>
      <c r="F1" s="49"/>
      <c r="G1" s="49"/>
      <c r="H1" s="49"/>
      <c r="I1" s="49"/>
      <c r="J1" s="49"/>
      <c r="K1" s="49"/>
      <c r="L1" s="49"/>
      <c r="M1" s="17"/>
    </row>
    <row r="2" spans="1:13" ht="15" customHeight="1">
      <c r="A2" s="50"/>
      <c r="B2" s="51"/>
      <c r="C2" s="26"/>
      <c r="D2" s="26"/>
      <c r="E2" s="26"/>
      <c r="F2" s="26"/>
      <c r="G2" s="33"/>
      <c r="H2" s="26"/>
      <c r="I2" s="19"/>
      <c r="J2" s="19"/>
      <c r="K2" s="19"/>
      <c r="L2" s="4"/>
      <c r="M2" s="5"/>
    </row>
    <row r="3" spans="1:13" ht="15" customHeight="1">
      <c r="A3" s="50"/>
      <c r="B3" s="51"/>
      <c r="C3" s="26"/>
      <c r="D3" s="26"/>
      <c r="E3" s="26"/>
      <c r="F3" s="26"/>
      <c r="G3" s="33"/>
      <c r="H3" s="26"/>
      <c r="I3" s="19"/>
      <c r="J3" s="19"/>
      <c r="K3" s="19"/>
      <c r="L3" s="4"/>
      <c r="M3" s="5"/>
    </row>
    <row r="4" spans="1:13" ht="15" customHeight="1">
      <c r="A4" s="15"/>
      <c r="B4" s="16"/>
      <c r="C4" s="26"/>
      <c r="D4" s="26"/>
      <c r="E4" s="26"/>
      <c r="F4" s="26"/>
      <c r="G4" s="33"/>
      <c r="H4" s="26"/>
      <c r="I4" s="19"/>
      <c r="J4" s="19"/>
      <c r="K4" s="19"/>
      <c r="L4" s="4"/>
      <c r="M4" s="5"/>
    </row>
    <row r="5" spans="1:13">
      <c r="A5" s="20"/>
      <c r="B5" s="19"/>
      <c r="C5" s="26"/>
      <c r="D5" s="26"/>
      <c r="E5" s="26"/>
      <c r="F5" s="26"/>
      <c r="G5" s="33"/>
      <c r="H5" s="26"/>
      <c r="I5" s="19"/>
      <c r="J5" s="19"/>
      <c r="K5" s="19"/>
      <c r="L5" s="4"/>
      <c r="M5" s="6"/>
    </row>
    <row r="6" spans="1:13" ht="31.5" customHeight="1">
      <c r="A6" s="52" t="s">
        <v>0</v>
      </c>
      <c r="B6" s="52"/>
      <c r="C6" s="52"/>
      <c r="D6" s="52"/>
      <c r="E6" s="52"/>
      <c r="F6" s="52"/>
      <c r="G6" s="52"/>
      <c r="H6" s="52"/>
      <c r="I6" s="52"/>
      <c r="J6" s="52"/>
      <c r="K6" s="52"/>
      <c r="L6" s="52"/>
      <c r="M6" s="52"/>
    </row>
    <row r="7" spans="1:13" ht="33" customHeight="1">
      <c r="A7" s="53" t="s">
        <v>152</v>
      </c>
      <c r="B7" s="54"/>
      <c r="C7" s="54"/>
      <c r="D7" s="54"/>
      <c r="E7" s="54"/>
      <c r="F7" s="54"/>
      <c r="G7" s="54"/>
      <c r="H7" s="54"/>
      <c r="I7" s="54"/>
      <c r="J7" s="54"/>
      <c r="K7" s="54"/>
      <c r="L7" s="54"/>
      <c r="M7" s="55"/>
    </row>
    <row r="8" spans="1:13" s="21" customFormat="1" ht="48.75" customHeight="1">
      <c r="A8" s="7" t="s">
        <v>1</v>
      </c>
      <c r="B8" s="7" t="s">
        <v>2</v>
      </c>
      <c r="C8" s="27" t="s">
        <v>3</v>
      </c>
      <c r="D8" s="27" t="s">
        <v>4</v>
      </c>
      <c r="E8" s="27" t="s">
        <v>5</v>
      </c>
      <c r="F8" s="27" t="s">
        <v>6</v>
      </c>
      <c r="G8" s="34" t="s">
        <v>7</v>
      </c>
      <c r="H8" s="27" t="s">
        <v>8</v>
      </c>
      <c r="I8" s="7" t="s">
        <v>108</v>
      </c>
      <c r="J8" s="7" t="s">
        <v>18</v>
      </c>
      <c r="K8" s="7" t="s">
        <v>109</v>
      </c>
      <c r="L8" s="7" t="s">
        <v>16</v>
      </c>
      <c r="M8" s="7" t="s">
        <v>17</v>
      </c>
    </row>
    <row r="9" spans="1:13">
      <c r="A9" s="1" t="s">
        <v>113</v>
      </c>
      <c r="B9" s="2" t="s">
        <v>165</v>
      </c>
      <c r="C9" s="28">
        <v>800000</v>
      </c>
      <c r="D9" s="29">
        <v>0</v>
      </c>
      <c r="E9" s="28">
        <f>+C9+D9</f>
        <v>800000</v>
      </c>
      <c r="F9" s="29">
        <v>0</v>
      </c>
      <c r="G9" s="35">
        <v>0</v>
      </c>
      <c r="H9" s="22">
        <v>641379.09</v>
      </c>
      <c r="I9" s="22">
        <f>+E9-H9</f>
        <v>158620.91000000003</v>
      </c>
      <c r="J9" s="22">
        <f>+E9-H9</f>
        <v>158620.91000000003</v>
      </c>
      <c r="K9" s="22">
        <f>+E9-F9-G9</f>
        <v>800000</v>
      </c>
      <c r="L9" s="23">
        <f t="shared" ref="L9" si="0">+F9/E9</f>
        <v>0</v>
      </c>
      <c r="M9" s="23">
        <f t="shared" ref="M9:M34" si="1">+H9/E9</f>
        <v>0.80172386249999994</v>
      </c>
    </row>
    <row r="10" spans="1:13">
      <c r="A10" s="1" t="s">
        <v>114</v>
      </c>
      <c r="B10" s="2" t="s">
        <v>166</v>
      </c>
      <c r="C10" s="28">
        <v>1300000</v>
      </c>
      <c r="D10" s="29">
        <v>0</v>
      </c>
      <c r="E10" s="28">
        <f t="shared" ref="E10:E32" si="2">+C10+D10</f>
        <v>1300000</v>
      </c>
      <c r="F10" s="29">
        <v>0</v>
      </c>
      <c r="G10" s="35">
        <v>0</v>
      </c>
      <c r="H10" s="22">
        <v>623703.57999999996</v>
      </c>
      <c r="I10" s="22">
        <f t="shared" ref="I10:I32" si="3">+E10-H10</f>
        <v>676296.42</v>
      </c>
      <c r="J10" s="22">
        <f t="shared" ref="J10:J32" si="4">+E10-H10</f>
        <v>676296.42</v>
      </c>
      <c r="K10" s="22">
        <f t="shared" ref="K10:K32" si="5">+E10-F10-G10</f>
        <v>1300000</v>
      </c>
      <c r="L10" s="23">
        <f t="shared" ref="L10:L32" si="6">+F10/E10</f>
        <v>0</v>
      </c>
      <c r="M10" s="23">
        <f t="shared" ref="M10:M32" si="7">+H10/E10</f>
        <v>0.47977198461538456</v>
      </c>
    </row>
    <row r="11" spans="1:13">
      <c r="A11" s="1" t="s">
        <v>115</v>
      </c>
      <c r="B11" s="2" t="s">
        <v>167</v>
      </c>
      <c r="C11" s="28">
        <v>310000</v>
      </c>
      <c r="D11" s="29">
        <v>0</v>
      </c>
      <c r="E11" s="28">
        <f t="shared" si="2"/>
        <v>310000</v>
      </c>
      <c r="F11" s="29">
        <v>0</v>
      </c>
      <c r="G11" s="35">
        <v>0</v>
      </c>
      <c r="H11" s="22">
        <v>113657.29</v>
      </c>
      <c r="I11" s="22">
        <f t="shared" si="3"/>
        <v>196342.71000000002</v>
      </c>
      <c r="J11" s="22">
        <f t="shared" si="4"/>
        <v>196342.71000000002</v>
      </c>
      <c r="K11" s="22">
        <f t="shared" si="5"/>
        <v>310000</v>
      </c>
      <c r="L11" s="23">
        <f t="shared" si="6"/>
        <v>0</v>
      </c>
      <c r="M11" s="23">
        <f t="shared" si="7"/>
        <v>0.36663641935483871</v>
      </c>
    </row>
    <row r="12" spans="1:13">
      <c r="A12" s="1" t="s">
        <v>116</v>
      </c>
      <c r="B12" s="2" t="s">
        <v>117</v>
      </c>
      <c r="C12" s="28">
        <v>22000</v>
      </c>
      <c r="D12" s="29">
        <v>0</v>
      </c>
      <c r="E12" s="28">
        <f t="shared" si="2"/>
        <v>22000</v>
      </c>
      <c r="F12" s="29">
        <v>0</v>
      </c>
      <c r="G12" s="35">
        <v>0</v>
      </c>
      <c r="H12" s="22">
        <v>17649.96</v>
      </c>
      <c r="I12" s="22">
        <f t="shared" si="3"/>
        <v>4350.0400000000009</v>
      </c>
      <c r="J12" s="22">
        <f t="shared" si="4"/>
        <v>4350.0400000000009</v>
      </c>
      <c r="K12" s="22">
        <f t="shared" si="5"/>
        <v>22000</v>
      </c>
      <c r="L12" s="23">
        <f t="shared" si="6"/>
        <v>0</v>
      </c>
      <c r="M12" s="23">
        <f t="shared" si="7"/>
        <v>0.80227090909090903</v>
      </c>
    </row>
    <row r="13" spans="1:13">
      <c r="A13" s="1" t="s">
        <v>118</v>
      </c>
      <c r="B13" s="2" t="s">
        <v>119</v>
      </c>
      <c r="C13" s="28">
        <v>60000</v>
      </c>
      <c r="D13" s="29">
        <v>0</v>
      </c>
      <c r="E13" s="28">
        <f t="shared" si="2"/>
        <v>60000</v>
      </c>
      <c r="F13" s="29">
        <v>0</v>
      </c>
      <c r="G13" s="35">
        <v>0</v>
      </c>
      <c r="H13" s="22"/>
      <c r="I13" s="22">
        <f t="shared" si="3"/>
        <v>60000</v>
      </c>
      <c r="J13" s="22">
        <f t="shared" si="4"/>
        <v>60000</v>
      </c>
      <c r="K13" s="22">
        <f t="shared" si="5"/>
        <v>60000</v>
      </c>
      <c r="L13" s="23">
        <f t="shared" si="6"/>
        <v>0</v>
      </c>
      <c r="M13" s="23">
        <f t="shared" si="7"/>
        <v>0</v>
      </c>
    </row>
    <row r="14" spans="1:13">
      <c r="A14" s="1" t="s">
        <v>139</v>
      </c>
      <c r="B14" s="2" t="s">
        <v>138</v>
      </c>
      <c r="C14" s="28">
        <v>505413.55</v>
      </c>
      <c r="D14" s="29">
        <v>0</v>
      </c>
      <c r="E14" s="28">
        <f t="shared" si="2"/>
        <v>505413.55</v>
      </c>
      <c r="F14" s="29">
        <v>0</v>
      </c>
      <c r="G14" s="35">
        <v>0</v>
      </c>
      <c r="H14" s="22">
        <v>70757.649999999994</v>
      </c>
      <c r="I14" s="22">
        <f t="shared" si="3"/>
        <v>434655.9</v>
      </c>
      <c r="J14" s="22">
        <f t="shared" si="4"/>
        <v>434655.9</v>
      </c>
      <c r="K14" s="22">
        <f t="shared" si="5"/>
        <v>505413.55</v>
      </c>
      <c r="L14" s="23">
        <f t="shared" si="6"/>
        <v>0</v>
      </c>
      <c r="M14" s="23">
        <f t="shared" si="7"/>
        <v>0.13999951129129798</v>
      </c>
    </row>
    <row r="15" spans="1:13">
      <c r="A15" s="1" t="s">
        <v>207</v>
      </c>
      <c r="B15" s="2" t="s">
        <v>208</v>
      </c>
      <c r="C15" s="29">
        <v>0</v>
      </c>
      <c r="D15" s="29">
        <v>0</v>
      </c>
      <c r="E15" s="29">
        <v>0</v>
      </c>
      <c r="F15" s="29">
        <v>0</v>
      </c>
      <c r="G15" s="35">
        <v>0</v>
      </c>
      <c r="H15" s="22">
        <v>7000</v>
      </c>
      <c r="I15" s="22">
        <f t="shared" si="3"/>
        <v>-7000</v>
      </c>
      <c r="J15" s="22">
        <f t="shared" si="4"/>
        <v>-7000</v>
      </c>
      <c r="K15" s="22">
        <f t="shared" si="5"/>
        <v>0</v>
      </c>
      <c r="L15" s="23">
        <v>0</v>
      </c>
      <c r="M15" s="23">
        <v>0</v>
      </c>
    </row>
    <row r="16" spans="1:13">
      <c r="A16" s="1" t="s">
        <v>120</v>
      </c>
      <c r="B16" s="2" t="s">
        <v>168</v>
      </c>
      <c r="C16" s="29">
        <v>0</v>
      </c>
      <c r="D16" s="29">
        <v>0</v>
      </c>
      <c r="E16" s="29">
        <v>0</v>
      </c>
      <c r="F16" s="29">
        <v>0</v>
      </c>
      <c r="G16" s="35">
        <v>0</v>
      </c>
      <c r="H16" s="22">
        <v>6859.78</v>
      </c>
      <c r="I16" s="22">
        <f t="shared" si="3"/>
        <v>-6859.78</v>
      </c>
      <c r="J16" s="22">
        <f t="shared" si="4"/>
        <v>-6859.78</v>
      </c>
      <c r="K16" s="22">
        <f t="shared" si="5"/>
        <v>0</v>
      </c>
      <c r="L16" s="23">
        <v>0</v>
      </c>
      <c r="M16" s="23">
        <v>0</v>
      </c>
    </row>
    <row r="17" spans="1:13">
      <c r="A17" s="1" t="s">
        <v>121</v>
      </c>
      <c r="B17" s="2" t="s">
        <v>169</v>
      </c>
      <c r="C17" s="28">
        <v>770000</v>
      </c>
      <c r="D17" s="29">
        <v>0</v>
      </c>
      <c r="E17" s="28">
        <f t="shared" si="2"/>
        <v>770000</v>
      </c>
      <c r="F17" s="29">
        <v>0</v>
      </c>
      <c r="G17" s="35">
        <v>0</v>
      </c>
      <c r="H17" s="22">
        <v>435149.03</v>
      </c>
      <c r="I17" s="22">
        <f t="shared" si="3"/>
        <v>334850.96999999997</v>
      </c>
      <c r="J17" s="22">
        <f t="shared" si="4"/>
        <v>334850.96999999997</v>
      </c>
      <c r="K17" s="22">
        <f t="shared" si="5"/>
        <v>770000</v>
      </c>
      <c r="L17" s="23">
        <f t="shared" si="6"/>
        <v>0</v>
      </c>
      <c r="M17" s="23">
        <f t="shared" si="7"/>
        <v>0.56512861038961038</v>
      </c>
    </row>
    <row r="18" spans="1:13">
      <c r="A18" s="1" t="s">
        <v>142</v>
      </c>
      <c r="B18" s="2" t="s">
        <v>143</v>
      </c>
      <c r="C18" s="28">
        <v>20000</v>
      </c>
      <c r="D18" s="29">
        <v>0</v>
      </c>
      <c r="E18" s="28">
        <f t="shared" si="2"/>
        <v>20000</v>
      </c>
      <c r="F18" s="29">
        <v>0</v>
      </c>
      <c r="G18" s="35">
        <v>0</v>
      </c>
      <c r="H18" s="22">
        <v>11850.28</v>
      </c>
      <c r="I18" s="22">
        <f t="shared" si="3"/>
        <v>8149.7199999999993</v>
      </c>
      <c r="J18" s="22">
        <f t="shared" si="4"/>
        <v>8149.7199999999993</v>
      </c>
      <c r="K18" s="22">
        <f t="shared" si="5"/>
        <v>20000</v>
      </c>
      <c r="L18" s="23">
        <f t="shared" si="6"/>
        <v>0</v>
      </c>
      <c r="M18" s="23">
        <f t="shared" si="7"/>
        <v>0.59251399999999999</v>
      </c>
    </row>
    <row r="19" spans="1:13">
      <c r="A19" s="1" t="s">
        <v>144</v>
      </c>
      <c r="B19" s="2" t="s">
        <v>145</v>
      </c>
      <c r="C19" s="29">
        <v>0</v>
      </c>
      <c r="D19" s="29">
        <v>0</v>
      </c>
      <c r="E19" s="29">
        <v>0</v>
      </c>
      <c r="F19" s="29">
        <v>0</v>
      </c>
      <c r="G19" s="35">
        <v>0</v>
      </c>
      <c r="H19" s="22">
        <v>175</v>
      </c>
      <c r="I19" s="22">
        <f t="shared" si="3"/>
        <v>-175</v>
      </c>
      <c r="J19" s="22">
        <f t="shared" si="4"/>
        <v>-175</v>
      </c>
      <c r="K19" s="22">
        <f t="shared" si="5"/>
        <v>0</v>
      </c>
      <c r="L19" s="23">
        <v>0</v>
      </c>
      <c r="M19" s="23">
        <v>0</v>
      </c>
    </row>
    <row r="20" spans="1:13">
      <c r="A20" s="1" t="s">
        <v>170</v>
      </c>
      <c r="B20" s="2" t="s">
        <v>171</v>
      </c>
      <c r="C20" s="29">
        <v>0</v>
      </c>
      <c r="D20" s="29">
        <v>0</v>
      </c>
      <c r="E20" s="29">
        <v>0</v>
      </c>
      <c r="F20" s="29">
        <v>0</v>
      </c>
      <c r="G20" s="35">
        <v>0</v>
      </c>
      <c r="H20" s="22">
        <v>8035.74</v>
      </c>
      <c r="I20" s="22">
        <f t="shared" si="3"/>
        <v>-8035.74</v>
      </c>
      <c r="J20" s="22">
        <f t="shared" si="4"/>
        <v>-8035.74</v>
      </c>
      <c r="K20" s="22">
        <f t="shared" si="5"/>
        <v>0</v>
      </c>
      <c r="L20" s="23">
        <v>0</v>
      </c>
      <c r="M20" s="23">
        <v>0</v>
      </c>
    </row>
    <row r="21" spans="1:13">
      <c r="A21" s="1" t="s">
        <v>172</v>
      </c>
      <c r="B21" s="2" t="s">
        <v>173</v>
      </c>
      <c r="C21" s="29">
        <v>0</v>
      </c>
      <c r="D21" s="28">
        <v>253807.3</v>
      </c>
      <c r="E21" s="28">
        <f t="shared" si="2"/>
        <v>253807.3</v>
      </c>
      <c r="F21" s="29">
        <v>0</v>
      </c>
      <c r="G21" s="35">
        <v>0</v>
      </c>
      <c r="H21" s="22">
        <v>105705.17</v>
      </c>
      <c r="I21" s="22">
        <f t="shared" si="3"/>
        <v>148102.13</v>
      </c>
      <c r="J21" s="22">
        <f t="shared" si="4"/>
        <v>148102.13</v>
      </c>
      <c r="K21" s="22">
        <f t="shared" si="5"/>
        <v>253807.3</v>
      </c>
      <c r="L21" s="23">
        <f t="shared" si="6"/>
        <v>0</v>
      </c>
      <c r="M21" s="23">
        <f t="shared" si="7"/>
        <v>0.41647805244372404</v>
      </c>
    </row>
    <row r="22" spans="1:13">
      <c r="A22" s="1" t="s">
        <v>203</v>
      </c>
      <c r="B22" s="2" t="s">
        <v>204</v>
      </c>
      <c r="C22" s="29">
        <v>0</v>
      </c>
      <c r="D22" s="28">
        <v>307205</v>
      </c>
      <c r="E22" s="28">
        <f t="shared" si="2"/>
        <v>307205</v>
      </c>
      <c r="F22" s="29">
        <v>0</v>
      </c>
      <c r="G22" s="35">
        <v>0</v>
      </c>
      <c r="H22" s="22">
        <v>34290.230000000003</v>
      </c>
      <c r="I22" s="22">
        <f t="shared" si="3"/>
        <v>272914.77</v>
      </c>
      <c r="J22" s="22">
        <f t="shared" si="4"/>
        <v>272914.77</v>
      </c>
      <c r="K22" s="22">
        <f t="shared" si="5"/>
        <v>307205</v>
      </c>
      <c r="L22" s="23">
        <f t="shared" si="6"/>
        <v>0</v>
      </c>
      <c r="M22" s="23">
        <f t="shared" si="7"/>
        <v>0.11162002571572729</v>
      </c>
    </row>
    <row r="23" spans="1:13">
      <c r="A23" s="1" t="s">
        <v>174</v>
      </c>
      <c r="B23" s="2" t="s">
        <v>175</v>
      </c>
      <c r="C23" s="29">
        <v>0</v>
      </c>
      <c r="D23" s="28">
        <v>3601.8</v>
      </c>
      <c r="E23" s="28">
        <f t="shared" si="2"/>
        <v>3601.8</v>
      </c>
      <c r="F23" s="29">
        <v>0</v>
      </c>
      <c r="G23" s="35">
        <v>0</v>
      </c>
      <c r="H23" s="22">
        <v>1517.9</v>
      </c>
      <c r="I23" s="22">
        <f t="shared" si="3"/>
        <v>2083.9</v>
      </c>
      <c r="J23" s="22">
        <f t="shared" si="4"/>
        <v>2083.9</v>
      </c>
      <c r="K23" s="22">
        <f t="shared" si="5"/>
        <v>3601.8</v>
      </c>
      <c r="L23" s="23">
        <f t="shared" si="6"/>
        <v>0</v>
      </c>
      <c r="M23" s="23">
        <f t="shared" si="7"/>
        <v>0.42142817480148814</v>
      </c>
    </row>
    <row r="24" spans="1:13">
      <c r="A24" s="1" t="s">
        <v>122</v>
      </c>
      <c r="B24" s="2" t="s">
        <v>123</v>
      </c>
      <c r="C24" s="28">
        <v>57500</v>
      </c>
      <c r="D24" s="29">
        <v>0</v>
      </c>
      <c r="E24" s="28">
        <f t="shared" si="2"/>
        <v>57500</v>
      </c>
      <c r="F24" s="29">
        <v>0</v>
      </c>
      <c r="G24" s="35">
        <v>0</v>
      </c>
      <c r="H24" s="22">
        <v>59590</v>
      </c>
      <c r="I24" s="22">
        <f t="shared" si="3"/>
        <v>-2090</v>
      </c>
      <c r="J24" s="22">
        <f t="shared" si="4"/>
        <v>-2090</v>
      </c>
      <c r="K24" s="22">
        <f t="shared" si="5"/>
        <v>57500</v>
      </c>
      <c r="L24" s="23">
        <f t="shared" si="6"/>
        <v>0</v>
      </c>
      <c r="M24" s="23">
        <f t="shared" si="7"/>
        <v>1.0363478260869565</v>
      </c>
    </row>
    <row r="25" spans="1:13">
      <c r="A25" s="1" t="s">
        <v>176</v>
      </c>
      <c r="B25" s="2" t="s">
        <v>177</v>
      </c>
      <c r="C25" s="28">
        <v>299845</v>
      </c>
      <c r="D25" s="29">
        <v>0</v>
      </c>
      <c r="E25" s="28">
        <f t="shared" si="2"/>
        <v>299845</v>
      </c>
      <c r="F25" s="29">
        <v>0</v>
      </c>
      <c r="G25" s="35">
        <v>0</v>
      </c>
      <c r="H25" s="22"/>
      <c r="I25" s="22">
        <f t="shared" si="3"/>
        <v>299845</v>
      </c>
      <c r="J25" s="22">
        <f t="shared" si="4"/>
        <v>299845</v>
      </c>
      <c r="K25" s="22">
        <f t="shared" si="5"/>
        <v>299845</v>
      </c>
      <c r="L25" s="23">
        <f t="shared" si="6"/>
        <v>0</v>
      </c>
      <c r="M25" s="23">
        <f t="shared" si="7"/>
        <v>0</v>
      </c>
    </row>
    <row r="26" spans="1:13">
      <c r="A26" s="1" t="s">
        <v>153</v>
      </c>
      <c r="B26" s="2" t="s">
        <v>154</v>
      </c>
      <c r="C26" s="28">
        <v>45000</v>
      </c>
      <c r="D26" s="29">
        <v>0</v>
      </c>
      <c r="E26" s="28">
        <f t="shared" si="2"/>
        <v>45000</v>
      </c>
      <c r="F26" s="29">
        <v>0</v>
      </c>
      <c r="G26" s="35">
        <v>0</v>
      </c>
      <c r="H26" s="22">
        <v>3105.44</v>
      </c>
      <c r="I26" s="22">
        <f t="shared" si="3"/>
        <v>41894.559999999998</v>
      </c>
      <c r="J26" s="22">
        <f t="shared" si="4"/>
        <v>41894.559999999998</v>
      </c>
      <c r="K26" s="22">
        <f t="shared" si="5"/>
        <v>45000</v>
      </c>
      <c r="L26" s="23">
        <f t="shared" si="6"/>
        <v>0</v>
      </c>
      <c r="M26" s="23">
        <f t="shared" si="7"/>
        <v>6.9009777777777781E-2</v>
      </c>
    </row>
    <row r="27" spans="1:13">
      <c r="A27" s="1" t="s">
        <v>124</v>
      </c>
      <c r="B27" s="2" t="s">
        <v>178</v>
      </c>
      <c r="C27" s="29">
        <v>0</v>
      </c>
      <c r="D27" s="28">
        <v>15000</v>
      </c>
      <c r="E27" s="28">
        <f t="shared" si="2"/>
        <v>15000</v>
      </c>
      <c r="F27" s="29">
        <v>0</v>
      </c>
      <c r="G27" s="35">
        <v>0</v>
      </c>
      <c r="H27" s="22">
        <v>15000</v>
      </c>
      <c r="I27" s="22">
        <f t="shared" si="3"/>
        <v>0</v>
      </c>
      <c r="J27" s="22">
        <f t="shared" si="4"/>
        <v>0</v>
      </c>
      <c r="K27" s="22">
        <f t="shared" si="5"/>
        <v>15000</v>
      </c>
      <c r="L27" s="23">
        <f t="shared" si="6"/>
        <v>0</v>
      </c>
      <c r="M27" s="23">
        <f t="shared" si="7"/>
        <v>1</v>
      </c>
    </row>
    <row r="28" spans="1:13">
      <c r="A28" s="1" t="s">
        <v>179</v>
      </c>
      <c r="B28" s="2" t="s">
        <v>180</v>
      </c>
      <c r="C28" s="28">
        <v>1660320</v>
      </c>
      <c r="D28" s="29">
        <v>0</v>
      </c>
      <c r="E28" s="28">
        <f t="shared" si="2"/>
        <v>1660320</v>
      </c>
      <c r="F28" s="29">
        <v>0</v>
      </c>
      <c r="G28" s="35">
        <v>0</v>
      </c>
      <c r="H28" s="22">
        <v>830160.12</v>
      </c>
      <c r="I28" s="22">
        <f t="shared" si="3"/>
        <v>830159.88</v>
      </c>
      <c r="J28" s="22">
        <f t="shared" si="4"/>
        <v>830159.88</v>
      </c>
      <c r="K28" s="22">
        <f t="shared" si="5"/>
        <v>1660320</v>
      </c>
      <c r="L28" s="23">
        <f t="shared" si="6"/>
        <v>0</v>
      </c>
      <c r="M28" s="23">
        <f t="shared" si="7"/>
        <v>0.50000007227522403</v>
      </c>
    </row>
    <row r="29" spans="1:13">
      <c r="A29" s="1" t="s">
        <v>181</v>
      </c>
      <c r="B29" s="2" t="s">
        <v>182</v>
      </c>
      <c r="C29" s="29">
        <v>0</v>
      </c>
      <c r="D29" s="28">
        <v>111904.77</v>
      </c>
      <c r="E29" s="28">
        <f t="shared" si="2"/>
        <v>111904.77</v>
      </c>
      <c r="F29" s="29">
        <v>0</v>
      </c>
      <c r="G29" s="35">
        <v>0</v>
      </c>
      <c r="H29" s="22">
        <v>111904.77</v>
      </c>
      <c r="I29" s="22">
        <f t="shared" si="3"/>
        <v>0</v>
      </c>
      <c r="J29" s="22">
        <f t="shared" si="4"/>
        <v>0</v>
      </c>
      <c r="K29" s="22">
        <f t="shared" si="5"/>
        <v>111904.77</v>
      </c>
      <c r="L29" s="23">
        <f t="shared" si="6"/>
        <v>0</v>
      </c>
      <c r="M29" s="23">
        <f t="shared" si="7"/>
        <v>1</v>
      </c>
    </row>
    <row r="30" spans="1:13">
      <c r="A30" s="1" t="s">
        <v>125</v>
      </c>
      <c r="B30" s="2" t="s">
        <v>19</v>
      </c>
      <c r="C30" s="29">
        <v>0</v>
      </c>
      <c r="D30" s="28">
        <v>3549.22</v>
      </c>
      <c r="E30" s="28">
        <f t="shared" si="2"/>
        <v>3549.22</v>
      </c>
      <c r="F30" s="29">
        <v>0</v>
      </c>
      <c r="G30" s="35">
        <v>0</v>
      </c>
      <c r="H30" s="22">
        <v>14161.7</v>
      </c>
      <c r="I30" s="22">
        <f t="shared" si="3"/>
        <v>-10612.480000000001</v>
      </c>
      <c r="J30" s="22">
        <f t="shared" si="4"/>
        <v>-10612.480000000001</v>
      </c>
      <c r="K30" s="22">
        <f t="shared" si="5"/>
        <v>3549.22</v>
      </c>
      <c r="L30" s="23">
        <f t="shared" si="6"/>
        <v>0</v>
      </c>
      <c r="M30" s="23">
        <f t="shared" si="7"/>
        <v>3.9900879629890516</v>
      </c>
    </row>
    <row r="31" spans="1:13">
      <c r="A31" s="1" t="s">
        <v>205</v>
      </c>
      <c r="B31" s="2" t="s">
        <v>206</v>
      </c>
      <c r="C31" s="29">
        <v>0</v>
      </c>
      <c r="D31" s="28">
        <v>69765.399999999994</v>
      </c>
      <c r="E31" s="28">
        <f t="shared" si="2"/>
        <v>69765.399999999994</v>
      </c>
      <c r="F31" s="29">
        <v>0</v>
      </c>
      <c r="G31" s="35">
        <v>0</v>
      </c>
      <c r="H31" s="22">
        <v>16429.89</v>
      </c>
      <c r="I31" s="22">
        <f t="shared" si="3"/>
        <v>53335.509999999995</v>
      </c>
      <c r="J31" s="22">
        <f t="shared" si="4"/>
        <v>53335.509999999995</v>
      </c>
      <c r="K31" s="22">
        <f t="shared" si="5"/>
        <v>69765.399999999994</v>
      </c>
      <c r="L31" s="23">
        <f t="shared" si="6"/>
        <v>0</v>
      </c>
      <c r="M31" s="23">
        <f t="shared" si="7"/>
        <v>0.23550198235801703</v>
      </c>
    </row>
    <row r="32" spans="1:13">
      <c r="A32" s="1" t="s">
        <v>183</v>
      </c>
      <c r="B32" s="2" t="s">
        <v>184</v>
      </c>
      <c r="C32" s="28">
        <v>79454</v>
      </c>
      <c r="D32" s="28">
        <v>553355.92000000004</v>
      </c>
      <c r="E32" s="28">
        <f t="shared" si="2"/>
        <v>632809.92000000004</v>
      </c>
      <c r="F32" s="29">
        <v>0</v>
      </c>
      <c r="G32" s="35">
        <v>0</v>
      </c>
      <c r="H32" s="22">
        <v>632809.92000000004</v>
      </c>
      <c r="I32" s="22">
        <f t="shared" si="3"/>
        <v>0</v>
      </c>
      <c r="J32" s="22">
        <f t="shared" si="4"/>
        <v>0</v>
      </c>
      <c r="K32" s="22">
        <f t="shared" si="5"/>
        <v>632809.92000000004</v>
      </c>
      <c r="L32" s="23">
        <f t="shared" si="6"/>
        <v>0</v>
      </c>
      <c r="M32" s="23">
        <f t="shared" si="7"/>
        <v>1</v>
      </c>
    </row>
    <row r="33" spans="1:13" s="10" customFormat="1">
      <c r="A33" s="57" t="s">
        <v>111</v>
      </c>
      <c r="B33" s="57"/>
      <c r="C33" s="30">
        <f t="shared" ref="C33:K33" si="8">SUM(C9:C32)</f>
        <v>5929532.5499999998</v>
      </c>
      <c r="D33" s="30">
        <f t="shared" si="8"/>
        <v>1318189.4100000001</v>
      </c>
      <c r="E33" s="30">
        <f t="shared" si="8"/>
        <v>7247721.959999999</v>
      </c>
      <c r="F33" s="30">
        <f t="shared" si="8"/>
        <v>0</v>
      </c>
      <c r="G33" s="36">
        <f t="shared" si="8"/>
        <v>0</v>
      </c>
      <c r="H33" s="30">
        <f t="shared" si="8"/>
        <v>3760892.54</v>
      </c>
      <c r="I33" s="8">
        <f t="shared" si="8"/>
        <v>3486829.4199999995</v>
      </c>
      <c r="J33" s="8">
        <f t="shared" si="8"/>
        <v>3486829.4199999995</v>
      </c>
      <c r="K33" s="8">
        <f t="shared" si="8"/>
        <v>7247721.959999999</v>
      </c>
      <c r="L33" s="9">
        <f t="shared" ref="L33" si="9">+F33/E33</f>
        <v>0</v>
      </c>
      <c r="M33" s="9">
        <f>+H33/E33</f>
        <v>0.51890684559317735</v>
      </c>
    </row>
    <row r="34" spans="1:13">
      <c r="A34" s="3" t="s">
        <v>20</v>
      </c>
      <c r="B34" s="24" t="s">
        <v>21</v>
      </c>
      <c r="C34" s="29">
        <v>959794</v>
      </c>
      <c r="D34" s="29">
        <v>94884</v>
      </c>
      <c r="E34" s="29">
        <f>+C34+D34</f>
        <v>1054678</v>
      </c>
      <c r="F34" s="29">
        <v>494964.82</v>
      </c>
      <c r="G34" s="29">
        <v>3500</v>
      </c>
      <c r="H34" s="29">
        <v>494964.82</v>
      </c>
      <c r="I34" s="22">
        <f>+F34-H34</f>
        <v>0</v>
      </c>
      <c r="J34" s="22">
        <f>+E34-H34</f>
        <v>559713.17999999993</v>
      </c>
      <c r="K34" s="22">
        <f>+E34-F34-G34</f>
        <v>556213.17999999993</v>
      </c>
      <c r="L34" s="23">
        <f>+F34/E34</f>
        <v>0.46930420469565121</v>
      </c>
      <c r="M34" s="23">
        <f t="shared" si="1"/>
        <v>0.46930420469565121</v>
      </c>
    </row>
    <row r="35" spans="1:13">
      <c r="A35" s="3" t="s">
        <v>161</v>
      </c>
      <c r="B35" s="24" t="s">
        <v>162</v>
      </c>
      <c r="C35" s="29">
        <v>0</v>
      </c>
      <c r="D35" s="29">
        <v>3180</v>
      </c>
      <c r="E35" s="29">
        <f t="shared" ref="E35:E99" si="10">+C35+D35</f>
        <v>3180</v>
      </c>
      <c r="F35" s="29">
        <v>0</v>
      </c>
      <c r="G35" s="29">
        <v>318</v>
      </c>
      <c r="H35" s="29">
        <v>0</v>
      </c>
      <c r="I35" s="22">
        <f t="shared" ref="I35:I98" si="11">+F35-H35</f>
        <v>0</v>
      </c>
      <c r="J35" s="22">
        <f t="shared" ref="J35:J98" si="12">+E35-H35</f>
        <v>3180</v>
      </c>
      <c r="K35" s="22">
        <f t="shared" ref="K35:K98" si="13">+E35-F35-G35</f>
        <v>2862</v>
      </c>
      <c r="L35" s="23">
        <f t="shared" ref="L35:L98" si="14">+F35/E35</f>
        <v>0</v>
      </c>
      <c r="M35" s="23">
        <f t="shared" ref="M35:M98" si="15">+H35/E35</f>
        <v>0</v>
      </c>
    </row>
    <row r="36" spans="1:13">
      <c r="A36" s="3" t="s">
        <v>22</v>
      </c>
      <c r="B36" s="24" t="s">
        <v>23</v>
      </c>
      <c r="C36" s="29">
        <v>116951.83</v>
      </c>
      <c r="D36" s="29">
        <v>20288.75</v>
      </c>
      <c r="E36" s="29">
        <f t="shared" si="10"/>
        <v>137240.58000000002</v>
      </c>
      <c r="F36" s="29">
        <v>1821.97</v>
      </c>
      <c r="G36" s="29">
        <v>0</v>
      </c>
      <c r="H36" s="29">
        <v>1821.97</v>
      </c>
      <c r="I36" s="22">
        <f t="shared" si="11"/>
        <v>0</v>
      </c>
      <c r="J36" s="22">
        <f t="shared" si="12"/>
        <v>135418.61000000002</v>
      </c>
      <c r="K36" s="22">
        <f t="shared" si="13"/>
        <v>135418.61000000002</v>
      </c>
      <c r="L36" s="23">
        <f t="shared" si="14"/>
        <v>1.3275738123520025E-2</v>
      </c>
      <c r="M36" s="23">
        <f t="shared" si="15"/>
        <v>1.3275738123520025E-2</v>
      </c>
    </row>
    <row r="37" spans="1:13">
      <c r="A37" s="3" t="s">
        <v>24</v>
      </c>
      <c r="B37" s="24" t="s">
        <v>25</v>
      </c>
      <c r="C37" s="29">
        <v>28275</v>
      </c>
      <c r="D37" s="29">
        <v>1892.83</v>
      </c>
      <c r="E37" s="29">
        <f t="shared" si="10"/>
        <v>30167.83</v>
      </c>
      <c r="F37" s="29">
        <v>997.19</v>
      </c>
      <c r="G37" s="29">
        <v>0</v>
      </c>
      <c r="H37" s="29">
        <v>884.69</v>
      </c>
      <c r="I37" s="22">
        <f t="shared" si="11"/>
        <v>112.5</v>
      </c>
      <c r="J37" s="22">
        <f t="shared" si="12"/>
        <v>29283.140000000003</v>
      </c>
      <c r="K37" s="22">
        <f t="shared" si="13"/>
        <v>29170.640000000003</v>
      </c>
      <c r="L37" s="23">
        <f t="shared" si="14"/>
        <v>3.3054747391509431E-2</v>
      </c>
      <c r="M37" s="23">
        <f t="shared" si="15"/>
        <v>2.9325609432299241E-2</v>
      </c>
    </row>
    <row r="38" spans="1:13">
      <c r="A38" s="3" t="s">
        <v>26</v>
      </c>
      <c r="B38" s="24" t="s">
        <v>185</v>
      </c>
      <c r="C38" s="29">
        <v>7700</v>
      </c>
      <c r="D38" s="29">
        <v>3141</v>
      </c>
      <c r="E38" s="29">
        <f t="shared" si="10"/>
        <v>10841</v>
      </c>
      <c r="F38" s="29">
        <v>0</v>
      </c>
      <c r="G38" s="29">
        <v>0</v>
      </c>
      <c r="H38" s="29">
        <v>0</v>
      </c>
      <c r="I38" s="22">
        <f t="shared" si="11"/>
        <v>0</v>
      </c>
      <c r="J38" s="22">
        <f t="shared" si="12"/>
        <v>10841</v>
      </c>
      <c r="K38" s="22">
        <f t="shared" si="13"/>
        <v>10841</v>
      </c>
      <c r="L38" s="23">
        <f t="shared" si="14"/>
        <v>0</v>
      </c>
      <c r="M38" s="23">
        <f t="shared" si="15"/>
        <v>0</v>
      </c>
    </row>
    <row r="39" spans="1:13">
      <c r="A39" s="3" t="s">
        <v>27</v>
      </c>
      <c r="B39" s="24" t="s">
        <v>28</v>
      </c>
      <c r="C39" s="29">
        <v>31028.68</v>
      </c>
      <c r="D39" s="29">
        <v>-18573.599999999999</v>
      </c>
      <c r="E39" s="29">
        <f t="shared" si="10"/>
        <v>12455.080000000002</v>
      </c>
      <c r="F39" s="29">
        <v>3190.94</v>
      </c>
      <c r="G39" s="29">
        <v>0</v>
      </c>
      <c r="H39" s="29">
        <v>3190.94</v>
      </c>
      <c r="I39" s="22">
        <f t="shared" si="11"/>
        <v>0</v>
      </c>
      <c r="J39" s="22">
        <f t="shared" si="12"/>
        <v>9264.1400000000012</v>
      </c>
      <c r="K39" s="22">
        <f t="shared" si="13"/>
        <v>9264.1400000000012</v>
      </c>
      <c r="L39" s="23">
        <f t="shared" si="14"/>
        <v>0.25619586546212464</v>
      </c>
      <c r="M39" s="23">
        <f t="shared" si="15"/>
        <v>0.25619586546212464</v>
      </c>
    </row>
    <row r="40" spans="1:13">
      <c r="A40" s="3" t="s">
        <v>29</v>
      </c>
      <c r="B40" s="24" t="s">
        <v>30</v>
      </c>
      <c r="C40" s="29">
        <v>443628</v>
      </c>
      <c r="D40" s="29">
        <v>130056</v>
      </c>
      <c r="E40" s="29">
        <f t="shared" si="10"/>
        <v>573684</v>
      </c>
      <c r="F40" s="29">
        <v>248890.04</v>
      </c>
      <c r="G40" s="29">
        <v>6071</v>
      </c>
      <c r="H40" s="29">
        <v>247641.04</v>
      </c>
      <c r="I40" s="22">
        <f t="shared" si="11"/>
        <v>1249</v>
      </c>
      <c r="J40" s="22">
        <f t="shared" si="12"/>
        <v>326042.95999999996</v>
      </c>
      <c r="K40" s="22">
        <f t="shared" si="13"/>
        <v>318722.95999999996</v>
      </c>
      <c r="L40" s="23">
        <f t="shared" si="14"/>
        <v>0.43384518306245251</v>
      </c>
      <c r="M40" s="23">
        <f t="shared" si="15"/>
        <v>0.43166802630019313</v>
      </c>
    </row>
    <row r="41" spans="1:13">
      <c r="A41" s="3" t="s">
        <v>126</v>
      </c>
      <c r="B41" s="24" t="s">
        <v>127</v>
      </c>
      <c r="C41" s="29">
        <v>10000</v>
      </c>
      <c r="D41" s="29">
        <v>-5000</v>
      </c>
      <c r="E41" s="29">
        <f t="shared" si="10"/>
        <v>5000</v>
      </c>
      <c r="F41" s="29">
        <v>1358.94</v>
      </c>
      <c r="G41" s="29">
        <v>0</v>
      </c>
      <c r="H41" s="29">
        <v>1358.94</v>
      </c>
      <c r="I41" s="22">
        <f t="shared" si="11"/>
        <v>0</v>
      </c>
      <c r="J41" s="22">
        <f t="shared" si="12"/>
        <v>3641.06</v>
      </c>
      <c r="K41" s="22">
        <f t="shared" si="13"/>
        <v>3641.06</v>
      </c>
      <c r="L41" s="23">
        <f t="shared" si="14"/>
        <v>0.27178800000000003</v>
      </c>
      <c r="M41" s="23">
        <f t="shared" si="15"/>
        <v>0.27178800000000003</v>
      </c>
    </row>
    <row r="42" spans="1:13">
      <c r="A42" s="3" t="s">
        <v>31</v>
      </c>
      <c r="B42" s="24" t="s">
        <v>32</v>
      </c>
      <c r="C42" s="29">
        <v>163498.79999999999</v>
      </c>
      <c r="D42" s="29">
        <v>26571.42</v>
      </c>
      <c r="E42" s="29">
        <f t="shared" si="10"/>
        <v>190070.21999999997</v>
      </c>
      <c r="F42" s="29">
        <v>86436.160000000003</v>
      </c>
      <c r="G42" s="29">
        <v>0</v>
      </c>
      <c r="H42" s="29">
        <v>86352.05</v>
      </c>
      <c r="I42" s="22">
        <f t="shared" si="11"/>
        <v>84.110000000000582</v>
      </c>
      <c r="J42" s="22">
        <f t="shared" si="12"/>
        <v>103718.16999999997</v>
      </c>
      <c r="K42" s="22">
        <f t="shared" si="13"/>
        <v>103634.05999999997</v>
      </c>
      <c r="L42" s="23">
        <f t="shared" si="14"/>
        <v>0.45475908850949937</v>
      </c>
      <c r="M42" s="23">
        <f t="shared" si="15"/>
        <v>0.45431656784529428</v>
      </c>
    </row>
    <row r="43" spans="1:13">
      <c r="A43" s="3" t="s">
        <v>33</v>
      </c>
      <c r="B43" s="24" t="s">
        <v>34</v>
      </c>
      <c r="C43" s="29">
        <v>116951.83</v>
      </c>
      <c r="D43" s="29">
        <v>15974.83</v>
      </c>
      <c r="E43" s="29">
        <f t="shared" si="10"/>
        <v>132926.66</v>
      </c>
      <c r="F43" s="29">
        <v>51447.33</v>
      </c>
      <c r="G43" s="29">
        <v>0</v>
      </c>
      <c r="H43" s="29">
        <v>51447.33</v>
      </c>
      <c r="I43" s="22">
        <f t="shared" si="11"/>
        <v>0</v>
      </c>
      <c r="J43" s="22">
        <f t="shared" si="12"/>
        <v>81479.33</v>
      </c>
      <c r="K43" s="22">
        <f t="shared" si="13"/>
        <v>81479.33</v>
      </c>
      <c r="L43" s="23">
        <f t="shared" si="14"/>
        <v>0.38703545248184223</v>
      </c>
      <c r="M43" s="23">
        <f t="shared" si="15"/>
        <v>0.38703545248184223</v>
      </c>
    </row>
    <row r="44" spans="1:13">
      <c r="A44" s="3" t="s">
        <v>128</v>
      </c>
      <c r="B44" s="24" t="s">
        <v>129</v>
      </c>
      <c r="C44" s="29">
        <v>26004.05</v>
      </c>
      <c r="D44" s="29">
        <v>-7080.69</v>
      </c>
      <c r="E44" s="29">
        <f t="shared" si="10"/>
        <v>18923.36</v>
      </c>
      <c r="F44" s="29">
        <v>3589.66</v>
      </c>
      <c r="G44" s="29">
        <v>0</v>
      </c>
      <c r="H44" s="29">
        <v>3589.66</v>
      </c>
      <c r="I44" s="22">
        <f t="shared" si="11"/>
        <v>0</v>
      </c>
      <c r="J44" s="22">
        <f t="shared" si="12"/>
        <v>15333.7</v>
      </c>
      <c r="K44" s="22">
        <f t="shared" si="13"/>
        <v>15333.7</v>
      </c>
      <c r="L44" s="23">
        <f t="shared" si="14"/>
        <v>0.18969464196633154</v>
      </c>
      <c r="M44" s="23">
        <f t="shared" si="15"/>
        <v>0.18969464196633154</v>
      </c>
    </row>
    <row r="45" spans="1:13">
      <c r="A45" s="3" t="s">
        <v>35</v>
      </c>
      <c r="B45" s="24" t="s">
        <v>36</v>
      </c>
      <c r="C45" s="29">
        <v>80000</v>
      </c>
      <c r="D45" s="29">
        <v>-79909.009999999995</v>
      </c>
      <c r="E45" s="29">
        <f t="shared" si="10"/>
        <v>90.990000000005239</v>
      </c>
      <c r="F45" s="29">
        <v>0</v>
      </c>
      <c r="G45" s="29">
        <v>0</v>
      </c>
      <c r="H45" s="29">
        <v>0</v>
      </c>
      <c r="I45" s="22">
        <f t="shared" si="11"/>
        <v>0</v>
      </c>
      <c r="J45" s="22">
        <f t="shared" si="12"/>
        <v>90.990000000005239</v>
      </c>
      <c r="K45" s="22">
        <f t="shared" si="13"/>
        <v>90.990000000005239</v>
      </c>
      <c r="L45" s="23">
        <f t="shared" si="14"/>
        <v>0</v>
      </c>
      <c r="M45" s="23">
        <f t="shared" si="15"/>
        <v>0</v>
      </c>
    </row>
    <row r="46" spans="1:13">
      <c r="A46" s="3" t="s">
        <v>37</v>
      </c>
      <c r="B46" s="24" t="s">
        <v>38</v>
      </c>
      <c r="C46" s="29">
        <v>6400</v>
      </c>
      <c r="D46" s="29">
        <v>24250</v>
      </c>
      <c r="E46" s="29">
        <f t="shared" si="10"/>
        <v>30650</v>
      </c>
      <c r="F46" s="29">
        <v>6799.29</v>
      </c>
      <c r="G46" s="29">
        <v>0</v>
      </c>
      <c r="H46" s="29">
        <v>6799.29</v>
      </c>
      <c r="I46" s="22">
        <f t="shared" si="11"/>
        <v>0</v>
      </c>
      <c r="J46" s="22">
        <f t="shared" si="12"/>
        <v>23850.71</v>
      </c>
      <c r="K46" s="22">
        <f t="shared" si="13"/>
        <v>23850.71</v>
      </c>
      <c r="L46" s="23">
        <f t="shared" si="14"/>
        <v>0.22183654159869495</v>
      </c>
      <c r="M46" s="23">
        <f t="shared" si="15"/>
        <v>0.22183654159869495</v>
      </c>
    </row>
    <row r="47" spans="1:13">
      <c r="A47" s="3" t="s">
        <v>39</v>
      </c>
      <c r="B47" s="24" t="s">
        <v>40</v>
      </c>
      <c r="C47" s="29">
        <v>25500</v>
      </c>
      <c r="D47" s="29">
        <v>34900</v>
      </c>
      <c r="E47" s="29">
        <f t="shared" si="10"/>
        <v>60400</v>
      </c>
      <c r="F47" s="29">
        <v>19912.89</v>
      </c>
      <c r="G47" s="29">
        <v>0</v>
      </c>
      <c r="H47" s="29">
        <v>19912.89</v>
      </c>
      <c r="I47" s="22">
        <f t="shared" si="11"/>
        <v>0</v>
      </c>
      <c r="J47" s="22">
        <f t="shared" si="12"/>
        <v>40487.11</v>
      </c>
      <c r="K47" s="22">
        <f t="shared" si="13"/>
        <v>40487.11</v>
      </c>
      <c r="L47" s="23">
        <f t="shared" si="14"/>
        <v>0.32968360927152318</v>
      </c>
      <c r="M47" s="23">
        <f t="shared" si="15"/>
        <v>0.32968360927152318</v>
      </c>
    </row>
    <row r="48" spans="1:13">
      <c r="A48" s="3" t="s">
        <v>41</v>
      </c>
      <c r="B48" s="24" t="s">
        <v>42</v>
      </c>
      <c r="C48" s="29">
        <v>68740</v>
      </c>
      <c r="D48" s="29">
        <v>-4999.0200000000004</v>
      </c>
      <c r="E48" s="29">
        <f t="shared" si="10"/>
        <v>63740.979999999996</v>
      </c>
      <c r="F48" s="29">
        <v>39142.74</v>
      </c>
      <c r="G48" s="29">
        <v>0</v>
      </c>
      <c r="H48" s="29">
        <v>14694.42</v>
      </c>
      <c r="I48" s="22">
        <f t="shared" si="11"/>
        <v>24448.32</v>
      </c>
      <c r="J48" s="22">
        <f t="shared" si="12"/>
        <v>49046.559999999998</v>
      </c>
      <c r="K48" s="22">
        <f t="shared" si="13"/>
        <v>24598.239999999998</v>
      </c>
      <c r="L48" s="23">
        <f t="shared" si="14"/>
        <v>0.61409065251271633</v>
      </c>
      <c r="M48" s="23">
        <f t="shared" si="15"/>
        <v>0.23053332408758073</v>
      </c>
    </row>
    <row r="49" spans="1:13">
      <c r="A49" s="3" t="s">
        <v>43</v>
      </c>
      <c r="B49" s="24" t="s">
        <v>44</v>
      </c>
      <c r="C49" s="29">
        <v>7530</v>
      </c>
      <c r="D49" s="29">
        <v>2600</v>
      </c>
      <c r="E49" s="29">
        <f t="shared" si="10"/>
        <v>10130</v>
      </c>
      <c r="F49" s="29">
        <v>7214.29</v>
      </c>
      <c r="G49" s="29">
        <v>0</v>
      </c>
      <c r="H49" s="29">
        <v>2686.29</v>
      </c>
      <c r="I49" s="22">
        <f t="shared" si="11"/>
        <v>4528</v>
      </c>
      <c r="J49" s="22">
        <f t="shared" si="12"/>
        <v>7443.71</v>
      </c>
      <c r="K49" s="22">
        <f t="shared" si="13"/>
        <v>2915.71</v>
      </c>
      <c r="L49" s="23">
        <f t="shared" si="14"/>
        <v>0.71217077986179667</v>
      </c>
      <c r="M49" s="23">
        <f t="shared" si="15"/>
        <v>0.26518163869693978</v>
      </c>
    </row>
    <row r="50" spans="1:13">
      <c r="A50" s="3" t="s">
        <v>130</v>
      </c>
      <c r="B50" s="24" t="s">
        <v>131</v>
      </c>
      <c r="C50" s="29">
        <v>26000</v>
      </c>
      <c r="D50" s="29">
        <v>-10000</v>
      </c>
      <c r="E50" s="29">
        <f t="shared" si="10"/>
        <v>16000</v>
      </c>
      <c r="F50" s="29">
        <v>7820</v>
      </c>
      <c r="G50" s="29">
        <v>0</v>
      </c>
      <c r="H50" s="29">
        <v>3396</v>
      </c>
      <c r="I50" s="22">
        <f t="shared" si="11"/>
        <v>4424</v>
      </c>
      <c r="J50" s="22">
        <f t="shared" si="12"/>
        <v>12604</v>
      </c>
      <c r="K50" s="22">
        <f t="shared" si="13"/>
        <v>8180</v>
      </c>
      <c r="L50" s="23">
        <f t="shared" si="14"/>
        <v>0.48875000000000002</v>
      </c>
      <c r="M50" s="23">
        <f t="shared" si="15"/>
        <v>0.21224999999999999</v>
      </c>
    </row>
    <row r="51" spans="1:13">
      <c r="A51" s="3" t="s">
        <v>45</v>
      </c>
      <c r="B51" s="24" t="s">
        <v>46</v>
      </c>
      <c r="C51" s="29">
        <v>225539.23</v>
      </c>
      <c r="D51" s="29">
        <v>4971.34</v>
      </c>
      <c r="E51" s="29">
        <f t="shared" si="10"/>
        <v>230510.57</v>
      </c>
      <c r="F51" s="29">
        <v>128928.87</v>
      </c>
      <c r="G51" s="29">
        <v>13714</v>
      </c>
      <c r="H51" s="29">
        <v>32290.7</v>
      </c>
      <c r="I51" s="22">
        <f t="shared" si="11"/>
        <v>96638.17</v>
      </c>
      <c r="J51" s="22">
        <f t="shared" si="12"/>
        <v>198219.87</v>
      </c>
      <c r="K51" s="22">
        <f t="shared" si="13"/>
        <v>87867.700000000012</v>
      </c>
      <c r="L51" s="23">
        <f t="shared" si="14"/>
        <v>0.55931868981105726</v>
      </c>
      <c r="M51" s="23">
        <f t="shared" si="15"/>
        <v>0.14008338099202999</v>
      </c>
    </row>
    <row r="52" spans="1:13">
      <c r="A52" s="3" t="s">
        <v>47</v>
      </c>
      <c r="B52" s="24" t="s">
        <v>48</v>
      </c>
      <c r="C52" s="29">
        <v>363317.05</v>
      </c>
      <c r="D52" s="29">
        <v>201488</v>
      </c>
      <c r="E52" s="29">
        <f t="shared" si="10"/>
        <v>564805.05000000005</v>
      </c>
      <c r="F52" s="29">
        <v>222107.56</v>
      </c>
      <c r="G52" s="29">
        <v>44717.5</v>
      </c>
      <c r="H52" s="29">
        <v>93532.2</v>
      </c>
      <c r="I52" s="22">
        <f t="shared" si="11"/>
        <v>128575.36</v>
      </c>
      <c r="J52" s="22">
        <f t="shared" si="12"/>
        <v>471272.85000000003</v>
      </c>
      <c r="K52" s="22">
        <f t="shared" si="13"/>
        <v>297979.99000000005</v>
      </c>
      <c r="L52" s="23">
        <f t="shared" si="14"/>
        <v>0.39324641307651192</v>
      </c>
      <c r="M52" s="23">
        <f t="shared" si="15"/>
        <v>0.1656008564371016</v>
      </c>
    </row>
    <row r="53" spans="1:13">
      <c r="A53" s="3" t="s">
        <v>49</v>
      </c>
      <c r="B53" s="24" t="s">
        <v>50</v>
      </c>
      <c r="C53" s="29">
        <v>125800</v>
      </c>
      <c r="D53" s="29">
        <v>24000</v>
      </c>
      <c r="E53" s="29">
        <f t="shared" si="10"/>
        <v>149800</v>
      </c>
      <c r="F53" s="29">
        <v>110844.56</v>
      </c>
      <c r="G53" s="29">
        <v>27000</v>
      </c>
      <c r="H53" s="29">
        <v>47895.32</v>
      </c>
      <c r="I53" s="22">
        <f t="shared" si="11"/>
        <v>62949.24</v>
      </c>
      <c r="J53" s="22">
        <f t="shared" si="12"/>
        <v>101904.68</v>
      </c>
      <c r="K53" s="22">
        <f t="shared" si="13"/>
        <v>11955.440000000002</v>
      </c>
      <c r="L53" s="23">
        <f t="shared" si="14"/>
        <v>0.73995033377837116</v>
      </c>
      <c r="M53" s="23">
        <f t="shared" si="15"/>
        <v>0.31972843791722294</v>
      </c>
    </row>
    <row r="54" spans="1:13">
      <c r="A54" s="3" t="s">
        <v>51</v>
      </c>
      <c r="B54" s="24" t="s">
        <v>52</v>
      </c>
      <c r="C54" s="29">
        <v>66589</v>
      </c>
      <c r="D54" s="29">
        <v>26850</v>
      </c>
      <c r="E54" s="29">
        <f t="shared" si="10"/>
        <v>93439</v>
      </c>
      <c r="F54" s="29">
        <v>54593.5</v>
      </c>
      <c r="G54" s="29">
        <v>27000</v>
      </c>
      <c r="H54" s="29">
        <v>25072.12</v>
      </c>
      <c r="I54" s="22">
        <f t="shared" si="11"/>
        <v>29521.38</v>
      </c>
      <c r="J54" s="22">
        <f t="shared" si="12"/>
        <v>68366.880000000005</v>
      </c>
      <c r="K54" s="22">
        <f t="shared" si="13"/>
        <v>11845.5</v>
      </c>
      <c r="L54" s="23">
        <f t="shared" si="14"/>
        <v>0.58426888130223997</v>
      </c>
      <c r="M54" s="23">
        <f t="shared" si="15"/>
        <v>0.268326073695138</v>
      </c>
    </row>
    <row r="55" spans="1:13">
      <c r="A55" s="3" t="s">
        <v>146</v>
      </c>
      <c r="B55" s="24" t="s">
        <v>147</v>
      </c>
      <c r="C55" s="29">
        <v>2000</v>
      </c>
      <c r="D55" s="29">
        <v>0</v>
      </c>
      <c r="E55" s="29">
        <f t="shared" si="10"/>
        <v>2000</v>
      </c>
      <c r="F55" s="29">
        <v>198</v>
      </c>
      <c r="G55" s="29">
        <v>0</v>
      </c>
      <c r="H55" s="29">
        <v>198</v>
      </c>
      <c r="I55" s="22">
        <f t="shared" si="11"/>
        <v>0</v>
      </c>
      <c r="J55" s="22">
        <f t="shared" si="12"/>
        <v>1802</v>
      </c>
      <c r="K55" s="22">
        <f t="shared" si="13"/>
        <v>1802</v>
      </c>
      <c r="L55" s="23">
        <f t="shared" si="14"/>
        <v>9.9000000000000005E-2</v>
      </c>
      <c r="M55" s="23">
        <f t="shared" si="15"/>
        <v>9.9000000000000005E-2</v>
      </c>
    </row>
    <row r="56" spans="1:13">
      <c r="A56" s="3" t="s">
        <v>148</v>
      </c>
      <c r="B56" s="24" t="s">
        <v>149</v>
      </c>
      <c r="C56" s="29">
        <v>484468.1</v>
      </c>
      <c r="D56" s="29">
        <v>207362.02</v>
      </c>
      <c r="E56" s="29">
        <f t="shared" si="10"/>
        <v>691830.12</v>
      </c>
      <c r="F56" s="29">
        <v>413398</v>
      </c>
      <c r="G56" s="29">
        <v>21960</v>
      </c>
      <c r="H56" s="29">
        <v>127287.32</v>
      </c>
      <c r="I56" s="22">
        <f t="shared" si="11"/>
        <v>286110.68</v>
      </c>
      <c r="J56" s="22">
        <f t="shared" si="12"/>
        <v>564542.80000000005</v>
      </c>
      <c r="K56" s="22">
        <f t="shared" si="13"/>
        <v>256472.12</v>
      </c>
      <c r="L56" s="23">
        <f t="shared" si="14"/>
        <v>0.59754264529563994</v>
      </c>
      <c r="M56" s="23">
        <f t="shared" si="15"/>
        <v>0.18398638093409406</v>
      </c>
    </row>
    <row r="57" spans="1:13">
      <c r="A57" s="3" t="s">
        <v>150</v>
      </c>
      <c r="B57" s="24" t="s">
        <v>151</v>
      </c>
      <c r="C57" s="29">
        <v>139500</v>
      </c>
      <c r="D57" s="29">
        <v>-27850</v>
      </c>
      <c r="E57" s="29">
        <f t="shared" si="10"/>
        <v>111650</v>
      </c>
      <c r="F57" s="29">
        <v>64657.14</v>
      </c>
      <c r="G57" s="29">
        <v>4150</v>
      </c>
      <c r="H57" s="29">
        <v>40471.43</v>
      </c>
      <c r="I57" s="22">
        <f t="shared" si="11"/>
        <v>24185.71</v>
      </c>
      <c r="J57" s="22">
        <f t="shared" si="12"/>
        <v>71178.570000000007</v>
      </c>
      <c r="K57" s="22">
        <f t="shared" si="13"/>
        <v>42842.86</v>
      </c>
      <c r="L57" s="23">
        <f t="shared" si="14"/>
        <v>0.57910559785042548</v>
      </c>
      <c r="M57" s="23">
        <f t="shared" si="15"/>
        <v>0.36248481862964621</v>
      </c>
    </row>
    <row r="58" spans="1:13">
      <c r="A58" s="3" t="s">
        <v>163</v>
      </c>
      <c r="B58" s="24" t="s">
        <v>164</v>
      </c>
      <c r="C58" s="29">
        <v>0</v>
      </c>
      <c r="D58" s="29">
        <v>10500</v>
      </c>
      <c r="E58" s="29">
        <f t="shared" si="10"/>
        <v>10500</v>
      </c>
      <c r="F58" s="29">
        <v>10500</v>
      </c>
      <c r="G58" s="29">
        <v>0</v>
      </c>
      <c r="H58" s="29">
        <v>10500</v>
      </c>
      <c r="I58" s="22">
        <f t="shared" si="11"/>
        <v>0</v>
      </c>
      <c r="J58" s="22">
        <f t="shared" si="12"/>
        <v>0</v>
      </c>
      <c r="K58" s="22">
        <f t="shared" si="13"/>
        <v>0</v>
      </c>
      <c r="L58" s="23">
        <f t="shared" si="14"/>
        <v>1</v>
      </c>
      <c r="M58" s="23">
        <f t="shared" si="15"/>
        <v>1</v>
      </c>
    </row>
    <row r="59" spans="1:13">
      <c r="A59" s="3" t="s">
        <v>53</v>
      </c>
      <c r="B59" s="24" t="s">
        <v>54</v>
      </c>
      <c r="C59" s="29">
        <v>98606</v>
      </c>
      <c r="D59" s="29">
        <v>-10264.41</v>
      </c>
      <c r="E59" s="29">
        <f t="shared" si="10"/>
        <v>88341.59</v>
      </c>
      <c r="F59" s="29">
        <v>35313.160000000003</v>
      </c>
      <c r="G59" s="29">
        <v>8050</v>
      </c>
      <c r="H59" s="29">
        <v>18203.490000000002</v>
      </c>
      <c r="I59" s="22">
        <f t="shared" si="11"/>
        <v>17109.670000000002</v>
      </c>
      <c r="J59" s="22">
        <f t="shared" si="12"/>
        <v>70138.099999999991</v>
      </c>
      <c r="K59" s="22">
        <f t="shared" si="13"/>
        <v>44978.429999999993</v>
      </c>
      <c r="L59" s="23">
        <f t="shared" si="14"/>
        <v>0.39973425880154528</v>
      </c>
      <c r="M59" s="23">
        <f t="shared" si="15"/>
        <v>0.20605798469327982</v>
      </c>
    </row>
    <row r="60" spans="1:13">
      <c r="A60" s="3" t="s">
        <v>55</v>
      </c>
      <c r="B60" s="24" t="s">
        <v>56</v>
      </c>
      <c r="C60" s="29">
        <v>1507.2</v>
      </c>
      <c r="D60" s="29">
        <v>1048.24</v>
      </c>
      <c r="E60" s="29">
        <f t="shared" si="10"/>
        <v>2555.44</v>
      </c>
      <c r="F60" s="29">
        <v>1006.44</v>
      </c>
      <c r="G60" s="29">
        <v>0.03</v>
      </c>
      <c r="H60" s="29">
        <v>658.2</v>
      </c>
      <c r="I60" s="22">
        <f t="shared" si="11"/>
        <v>348.24</v>
      </c>
      <c r="J60" s="22">
        <f t="shared" si="12"/>
        <v>1897.24</v>
      </c>
      <c r="K60" s="22">
        <f t="shared" si="13"/>
        <v>1548.97</v>
      </c>
      <c r="L60" s="23">
        <f t="shared" si="14"/>
        <v>0.39384215634098241</v>
      </c>
      <c r="M60" s="23">
        <f t="shared" si="15"/>
        <v>0.25756816829978402</v>
      </c>
    </row>
    <row r="61" spans="1:13">
      <c r="A61" s="3" t="s">
        <v>57</v>
      </c>
      <c r="B61" s="24" t="s">
        <v>58</v>
      </c>
      <c r="C61" s="29">
        <v>49796.46</v>
      </c>
      <c r="D61" s="29">
        <v>101700</v>
      </c>
      <c r="E61" s="29">
        <f t="shared" si="10"/>
        <v>151496.46</v>
      </c>
      <c r="F61" s="29">
        <v>24851.48</v>
      </c>
      <c r="G61" s="29">
        <v>0</v>
      </c>
      <c r="H61" s="29">
        <v>10859.95</v>
      </c>
      <c r="I61" s="22">
        <f t="shared" si="11"/>
        <v>13991.529999999999</v>
      </c>
      <c r="J61" s="22">
        <f t="shared" si="12"/>
        <v>140636.50999999998</v>
      </c>
      <c r="K61" s="22">
        <f t="shared" si="13"/>
        <v>126644.98</v>
      </c>
      <c r="L61" s="23">
        <f t="shared" si="14"/>
        <v>0.16404000463113133</v>
      </c>
      <c r="M61" s="23">
        <f t="shared" si="15"/>
        <v>7.1684513288297308E-2</v>
      </c>
    </row>
    <row r="62" spans="1:13">
      <c r="A62" s="3" t="s">
        <v>59</v>
      </c>
      <c r="B62" s="24" t="s">
        <v>60</v>
      </c>
      <c r="C62" s="29">
        <v>1400</v>
      </c>
      <c r="D62" s="29">
        <v>7105</v>
      </c>
      <c r="E62" s="29">
        <f t="shared" si="10"/>
        <v>8505</v>
      </c>
      <c r="F62" s="29">
        <v>2245</v>
      </c>
      <c r="G62" s="29">
        <v>70</v>
      </c>
      <c r="H62" s="29">
        <v>2165</v>
      </c>
      <c r="I62" s="22">
        <f t="shared" si="11"/>
        <v>80</v>
      </c>
      <c r="J62" s="22">
        <f t="shared" si="12"/>
        <v>6340</v>
      </c>
      <c r="K62" s="22">
        <f t="shared" si="13"/>
        <v>6190</v>
      </c>
      <c r="L62" s="23">
        <f t="shared" si="14"/>
        <v>0.26396237507348619</v>
      </c>
      <c r="M62" s="23">
        <f t="shared" si="15"/>
        <v>0.25455614344503236</v>
      </c>
    </row>
    <row r="63" spans="1:13">
      <c r="A63" s="3" t="s">
        <v>61</v>
      </c>
      <c r="B63" s="24" t="s">
        <v>62</v>
      </c>
      <c r="C63" s="29">
        <v>19050</v>
      </c>
      <c r="D63" s="29">
        <v>8050</v>
      </c>
      <c r="E63" s="29">
        <f t="shared" si="10"/>
        <v>27100</v>
      </c>
      <c r="F63" s="29">
        <v>11710.24</v>
      </c>
      <c r="G63" s="29">
        <v>0</v>
      </c>
      <c r="H63" s="29">
        <v>11244.04</v>
      </c>
      <c r="I63" s="22">
        <f t="shared" si="11"/>
        <v>466.19999999999891</v>
      </c>
      <c r="J63" s="22">
        <f t="shared" si="12"/>
        <v>15855.96</v>
      </c>
      <c r="K63" s="22">
        <f t="shared" si="13"/>
        <v>15389.76</v>
      </c>
      <c r="L63" s="23">
        <f t="shared" si="14"/>
        <v>0.43211217712177119</v>
      </c>
      <c r="M63" s="23">
        <f t="shared" si="15"/>
        <v>0.41490922509225098</v>
      </c>
    </row>
    <row r="64" spans="1:13">
      <c r="A64" s="3" t="s">
        <v>186</v>
      </c>
      <c r="B64" s="24" t="s">
        <v>187</v>
      </c>
      <c r="C64" s="29">
        <v>1000</v>
      </c>
      <c r="D64" s="29">
        <v>10000</v>
      </c>
      <c r="E64" s="29">
        <f t="shared" si="10"/>
        <v>11000</v>
      </c>
      <c r="F64" s="29">
        <v>8820</v>
      </c>
      <c r="G64" s="29">
        <v>0</v>
      </c>
      <c r="H64" s="29">
        <v>8820</v>
      </c>
      <c r="I64" s="22">
        <f t="shared" si="11"/>
        <v>0</v>
      </c>
      <c r="J64" s="22">
        <f t="shared" si="12"/>
        <v>2180</v>
      </c>
      <c r="K64" s="22">
        <f t="shared" si="13"/>
        <v>2180</v>
      </c>
      <c r="L64" s="23">
        <f t="shared" si="14"/>
        <v>0.80181818181818176</v>
      </c>
      <c r="M64" s="23">
        <f t="shared" si="15"/>
        <v>0.80181818181818176</v>
      </c>
    </row>
    <row r="65" spans="1:13">
      <c r="A65" s="3" t="s">
        <v>63</v>
      </c>
      <c r="B65" s="24" t="s">
        <v>64</v>
      </c>
      <c r="C65" s="29">
        <v>15000</v>
      </c>
      <c r="D65" s="29">
        <v>60451.199999999997</v>
      </c>
      <c r="E65" s="29">
        <f t="shared" si="10"/>
        <v>75451.199999999997</v>
      </c>
      <c r="F65" s="29">
        <v>38788.160000000003</v>
      </c>
      <c r="G65" s="29">
        <v>0</v>
      </c>
      <c r="H65" s="29">
        <v>34360.1</v>
      </c>
      <c r="I65" s="22">
        <f t="shared" si="11"/>
        <v>4428.0600000000049</v>
      </c>
      <c r="J65" s="22">
        <f t="shared" si="12"/>
        <v>41091.1</v>
      </c>
      <c r="K65" s="22">
        <f t="shared" si="13"/>
        <v>36663.039999999994</v>
      </c>
      <c r="L65" s="23">
        <f t="shared" si="14"/>
        <v>0.51408274487350769</v>
      </c>
      <c r="M65" s="23">
        <f t="shared" si="15"/>
        <v>0.45539501028479334</v>
      </c>
    </row>
    <row r="66" spans="1:13">
      <c r="A66" s="3" t="s">
        <v>65</v>
      </c>
      <c r="B66" s="24" t="s">
        <v>66</v>
      </c>
      <c r="C66" s="29">
        <v>10500</v>
      </c>
      <c r="D66" s="29">
        <v>-1890</v>
      </c>
      <c r="E66" s="29">
        <f t="shared" si="10"/>
        <v>8610</v>
      </c>
      <c r="F66" s="29">
        <v>542.5</v>
      </c>
      <c r="G66" s="29">
        <v>1482.38</v>
      </c>
      <c r="H66" s="29">
        <v>542.5</v>
      </c>
      <c r="I66" s="22">
        <f t="shared" si="11"/>
        <v>0</v>
      </c>
      <c r="J66" s="22">
        <f t="shared" si="12"/>
        <v>8067.5</v>
      </c>
      <c r="K66" s="22">
        <f t="shared" si="13"/>
        <v>6585.12</v>
      </c>
      <c r="L66" s="23">
        <f t="shared" si="14"/>
        <v>6.3008130081300809E-2</v>
      </c>
      <c r="M66" s="23">
        <f t="shared" si="15"/>
        <v>6.3008130081300809E-2</v>
      </c>
    </row>
    <row r="67" spans="1:13">
      <c r="A67" s="3" t="s">
        <v>67</v>
      </c>
      <c r="B67" s="24" t="s">
        <v>68</v>
      </c>
      <c r="C67" s="29">
        <v>0</v>
      </c>
      <c r="D67" s="29">
        <v>3920</v>
      </c>
      <c r="E67" s="29">
        <f t="shared" si="10"/>
        <v>3920</v>
      </c>
      <c r="F67" s="29">
        <v>0</v>
      </c>
      <c r="G67" s="29">
        <v>0</v>
      </c>
      <c r="H67" s="29">
        <v>0</v>
      </c>
      <c r="I67" s="22">
        <f t="shared" si="11"/>
        <v>0</v>
      </c>
      <c r="J67" s="22">
        <f t="shared" si="12"/>
        <v>3920</v>
      </c>
      <c r="K67" s="22">
        <f t="shared" si="13"/>
        <v>3920</v>
      </c>
      <c r="L67" s="23">
        <f t="shared" si="14"/>
        <v>0</v>
      </c>
      <c r="M67" s="23">
        <f t="shared" si="15"/>
        <v>0</v>
      </c>
    </row>
    <row r="68" spans="1:13">
      <c r="A68" s="3" t="s">
        <v>69</v>
      </c>
      <c r="B68" s="24" t="s">
        <v>70</v>
      </c>
      <c r="C68" s="29">
        <v>5000</v>
      </c>
      <c r="D68" s="29">
        <v>0</v>
      </c>
      <c r="E68" s="29">
        <f t="shared" si="10"/>
        <v>5000</v>
      </c>
      <c r="F68" s="29">
        <v>2360.17</v>
      </c>
      <c r="G68" s="29">
        <v>0</v>
      </c>
      <c r="H68" s="29">
        <v>2360.17</v>
      </c>
      <c r="I68" s="22">
        <f t="shared" si="11"/>
        <v>0</v>
      </c>
      <c r="J68" s="22">
        <f t="shared" si="12"/>
        <v>2639.83</v>
      </c>
      <c r="K68" s="22">
        <f t="shared" si="13"/>
        <v>2639.83</v>
      </c>
      <c r="L68" s="23">
        <f t="shared" si="14"/>
        <v>0.47203400000000001</v>
      </c>
      <c r="M68" s="23">
        <f t="shared" si="15"/>
        <v>0.47203400000000001</v>
      </c>
    </row>
    <row r="69" spans="1:13">
      <c r="A69" s="3" t="s">
        <v>188</v>
      </c>
      <c r="B69" s="24" t="s">
        <v>189</v>
      </c>
      <c r="C69" s="29">
        <v>20000</v>
      </c>
      <c r="D69" s="29">
        <v>5000</v>
      </c>
      <c r="E69" s="29">
        <f t="shared" si="10"/>
        <v>25000</v>
      </c>
      <c r="F69" s="29">
        <v>23961</v>
      </c>
      <c r="G69" s="29">
        <v>0</v>
      </c>
      <c r="H69" s="29">
        <v>8507</v>
      </c>
      <c r="I69" s="22">
        <f t="shared" si="11"/>
        <v>15454</v>
      </c>
      <c r="J69" s="22">
        <f t="shared" si="12"/>
        <v>16493</v>
      </c>
      <c r="K69" s="22">
        <f t="shared" si="13"/>
        <v>1039</v>
      </c>
      <c r="L69" s="23">
        <f t="shared" si="14"/>
        <v>0.95843999999999996</v>
      </c>
      <c r="M69" s="23">
        <f t="shared" si="15"/>
        <v>0.34028000000000003</v>
      </c>
    </row>
    <row r="70" spans="1:13">
      <c r="A70" s="3" t="s">
        <v>132</v>
      </c>
      <c r="B70" s="24" t="s">
        <v>133</v>
      </c>
      <c r="C70" s="29">
        <v>36500</v>
      </c>
      <c r="D70" s="29">
        <v>223328.36</v>
      </c>
      <c r="E70" s="29">
        <f t="shared" si="10"/>
        <v>259828.36</v>
      </c>
      <c r="F70" s="29">
        <v>127523.39</v>
      </c>
      <c r="G70" s="29">
        <v>76562.929999999993</v>
      </c>
      <c r="H70" s="29">
        <v>113784.52</v>
      </c>
      <c r="I70" s="22">
        <f t="shared" si="11"/>
        <v>13738.869999999995</v>
      </c>
      <c r="J70" s="22">
        <f t="shared" si="12"/>
        <v>146043.83999999997</v>
      </c>
      <c r="K70" s="22">
        <f t="shared" si="13"/>
        <v>55742.039999999979</v>
      </c>
      <c r="L70" s="23">
        <f t="shared" si="14"/>
        <v>0.49079857949301608</v>
      </c>
      <c r="M70" s="23">
        <f t="shared" si="15"/>
        <v>0.43792186503428654</v>
      </c>
    </row>
    <row r="71" spans="1:13">
      <c r="A71" s="3" t="s">
        <v>71</v>
      </c>
      <c r="B71" s="24" t="s">
        <v>64</v>
      </c>
      <c r="C71" s="29">
        <v>213141.8</v>
      </c>
      <c r="D71" s="29">
        <v>-62120.34</v>
      </c>
      <c r="E71" s="29">
        <f t="shared" si="10"/>
        <v>151021.46</v>
      </c>
      <c r="F71" s="29">
        <v>87614.66</v>
      </c>
      <c r="G71" s="29">
        <v>30450</v>
      </c>
      <c r="H71" s="29">
        <v>87572.66</v>
      </c>
      <c r="I71" s="22">
        <f t="shared" si="11"/>
        <v>42</v>
      </c>
      <c r="J71" s="22">
        <f t="shared" si="12"/>
        <v>63448.799999999988</v>
      </c>
      <c r="K71" s="22">
        <f t="shared" si="13"/>
        <v>32956.799999999988</v>
      </c>
      <c r="L71" s="23">
        <f t="shared" si="14"/>
        <v>0.58014708638096868</v>
      </c>
      <c r="M71" s="23">
        <f t="shared" si="15"/>
        <v>0.57986898020983246</v>
      </c>
    </row>
    <row r="72" spans="1:13">
      <c r="A72" s="3" t="s">
        <v>72</v>
      </c>
      <c r="B72" s="24" t="s">
        <v>66</v>
      </c>
      <c r="C72" s="29">
        <v>15759</v>
      </c>
      <c r="D72" s="29">
        <v>12620</v>
      </c>
      <c r="E72" s="29">
        <f t="shared" si="10"/>
        <v>28379</v>
      </c>
      <c r="F72" s="29">
        <v>11778</v>
      </c>
      <c r="G72" s="29">
        <v>676</v>
      </c>
      <c r="H72" s="29">
        <v>7178.64</v>
      </c>
      <c r="I72" s="22">
        <f t="shared" si="11"/>
        <v>4599.3599999999997</v>
      </c>
      <c r="J72" s="22">
        <f t="shared" si="12"/>
        <v>21200.36</v>
      </c>
      <c r="K72" s="22">
        <f t="shared" si="13"/>
        <v>15925</v>
      </c>
      <c r="L72" s="23">
        <f t="shared" si="14"/>
        <v>0.41502519468621163</v>
      </c>
      <c r="M72" s="23">
        <f t="shared" si="15"/>
        <v>0.25295605905775398</v>
      </c>
    </row>
    <row r="73" spans="1:13">
      <c r="A73" s="3" t="s">
        <v>73</v>
      </c>
      <c r="B73" s="24" t="s">
        <v>68</v>
      </c>
      <c r="C73" s="29">
        <v>67700.5</v>
      </c>
      <c r="D73" s="29">
        <v>63510</v>
      </c>
      <c r="E73" s="29">
        <f t="shared" si="10"/>
        <v>131210.5</v>
      </c>
      <c r="F73" s="29">
        <v>73276</v>
      </c>
      <c r="G73" s="29">
        <v>0</v>
      </c>
      <c r="H73" s="29">
        <v>65236</v>
      </c>
      <c r="I73" s="22">
        <f t="shared" si="11"/>
        <v>8040</v>
      </c>
      <c r="J73" s="22">
        <f t="shared" si="12"/>
        <v>65974.5</v>
      </c>
      <c r="K73" s="22">
        <f t="shared" si="13"/>
        <v>57934.5</v>
      </c>
      <c r="L73" s="23">
        <f t="shared" si="14"/>
        <v>0.55846140362242347</v>
      </c>
      <c r="M73" s="23">
        <f t="shared" si="15"/>
        <v>0.49718581973241471</v>
      </c>
    </row>
    <row r="74" spans="1:13">
      <c r="A74" s="3" t="s">
        <v>74</v>
      </c>
      <c r="B74" s="24" t="s">
        <v>70</v>
      </c>
      <c r="C74" s="29">
        <v>25705</v>
      </c>
      <c r="D74" s="29">
        <v>7800</v>
      </c>
      <c r="E74" s="29">
        <f t="shared" si="10"/>
        <v>33505</v>
      </c>
      <c r="F74" s="29">
        <v>5875</v>
      </c>
      <c r="G74" s="29">
        <v>0</v>
      </c>
      <c r="H74" s="29">
        <v>1945</v>
      </c>
      <c r="I74" s="22">
        <f t="shared" si="11"/>
        <v>3930</v>
      </c>
      <c r="J74" s="22">
        <f t="shared" si="12"/>
        <v>31560</v>
      </c>
      <c r="K74" s="22">
        <f t="shared" si="13"/>
        <v>27630</v>
      </c>
      <c r="L74" s="23">
        <f t="shared" si="14"/>
        <v>0.17534696313982986</v>
      </c>
      <c r="M74" s="23">
        <f t="shared" si="15"/>
        <v>5.8051037158633037E-2</v>
      </c>
    </row>
    <row r="75" spans="1:13">
      <c r="A75" s="3" t="s">
        <v>75</v>
      </c>
      <c r="B75" s="24" t="s">
        <v>134</v>
      </c>
      <c r="C75" s="29">
        <v>383754</v>
      </c>
      <c r="D75" s="29">
        <v>182685.12</v>
      </c>
      <c r="E75" s="29">
        <f t="shared" si="10"/>
        <v>566439.12</v>
      </c>
      <c r="F75" s="29">
        <v>460355.21</v>
      </c>
      <c r="G75" s="29">
        <v>14762.72</v>
      </c>
      <c r="H75" s="29">
        <v>134380.07</v>
      </c>
      <c r="I75" s="22">
        <f t="shared" si="11"/>
        <v>325975.14</v>
      </c>
      <c r="J75" s="22">
        <f t="shared" si="12"/>
        <v>432059.05</v>
      </c>
      <c r="K75" s="22">
        <f t="shared" si="13"/>
        <v>91321.189999999973</v>
      </c>
      <c r="L75" s="23">
        <f t="shared" si="14"/>
        <v>0.81271789632043778</v>
      </c>
      <c r="M75" s="23">
        <f t="shared" si="15"/>
        <v>0.23723656303964319</v>
      </c>
    </row>
    <row r="76" spans="1:13">
      <c r="A76" s="3" t="s">
        <v>76</v>
      </c>
      <c r="B76" s="24" t="s">
        <v>77</v>
      </c>
      <c r="C76" s="29">
        <v>105000</v>
      </c>
      <c r="D76" s="29">
        <v>-15013</v>
      </c>
      <c r="E76" s="29">
        <f t="shared" si="10"/>
        <v>89987</v>
      </c>
      <c r="F76" s="29">
        <v>15867</v>
      </c>
      <c r="G76" s="29">
        <v>0</v>
      </c>
      <c r="H76" s="29">
        <v>5106.9799999999996</v>
      </c>
      <c r="I76" s="22">
        <f t="shared" si="11"/>
        <v>10760.02</v>
      </c>
      <c r="J76" s="22">
        <f t="shared" si="12"/>
        <v>84880.02</v>
      </c>
      <c r="K76" s="22">
        <f t="shared" si="13"/>
        <v>74120</v>
      </c>
      <c r="L76" s="23">
        <f t="shared" si="14"/>
        <v>0.17632546923444498</v>
      </c>
      <c r="M76" s="23">
        <f t="shared" si="15"/>
        <v>5.6752419793970235E-2</v>
      </c>
    </row>
    <row r="77" spans="1:13">
      <c r="A77" s="3" t="s">
        <v>78</v>
      </c>
      <c r="B77" s="24" t="s">
        <v>79</v>
      </c>
      <c r="C77" s="29">
        <v>30000</v>
      </c>
      <c r="D77" s="29">
        <v>8880</v>
      </c>
      <c r="E77" s="29">
        <f t="shared" si="10"/>
        <v>38880</v>
      </c>
      <c r="F77" s="29">
        <v>20380</v>
      </c>
      <c r="G77" s="29">
        <v>0</v>
      </c>
      <c r="H77" s="29">
        <v>14300</v>
      </c>
      <c r="I77" s="22">
        <f t="shared" si="11"/>
        <v>6080</v>
      </c>
      <c r="J77" s="22">
        <f t="shared" si="12"/>
        <v>24580</v>
      </c>
      <c r="K77" s="22">
        <f t="shared" si="13"/>
        <v>18500</v>
      </c>
      <c r="L77" s="23">
        <f t="shared" si="14"/>
        <v>0.52417695473251025</v>
      </c>
      <c r="M77" s="23">
        <f t="shared" si="15"/>
        <v>0.36779835390946503</v>
      </c>
    </row>
    <row r="78" spans="1:13">
      <c r="A78" s="3" t="s">
        <v>190</v>
      </c>
      <c r="B78" s="24" t="s">
        <v>191</v>
      </c>
      <c r="C78" s="29">
        <v>16500</v>
      </c>
      <c r="D78" s="29">
        <v>-7500</v>
      </c>
      <c r="E78" s="29">
        <f t="shared" si="10"/>
        <v>9000</v>
      </c>
      <c r="F78" s="29">
        <v>0</v>
      </c>
      <c r="G78" s="29">
        <v>9000</v>
      </c>
      <c r="H78" s="29">
        <v>0</v>
      </c>
      <c r="I78" s="22">
        <f t="shared" si="11"/>
        <v>0</v>
      </c>
      <c r="J78" s="22">
        <f t="shared" si="12"/>
        <v>9000</v>
      </c>
      <c r="K78" s="22">
        <f t="shared" si="13"/>
        <v>0</v>
      </c>
      <c r="L78" s="23">
        <f t="shared" si="14"/>
        <v>0</v>
      </c>
      <c r="M78" s="23">
        <f t="shared" si="15"/>
        <v>0</v>
      </c>
    </row>
    <row r="79" spans="1:13">
      <c r="A79" s="3" t="s">
        <v>80</v>
      </c>
      <c r="B79" s="24" t="s">
        <v>81</v>
      </c>
      <c r="C79" s="29">
        <v>5910</v>
      </c>
      <c r="D79" s="29">
        <v>4817.3</v>
      </c>
      <c r="E79" s="29">
        <f t="shared" si="10"/>
        <v>10727.3</v>
      </c>
      <c r="F79" s="29">
        <v>10727.3</v>
      </c>
      <c r="G79" s="29">
        <v>0</v>
      </c>
      <c r="H79" s="29">
        <v>2727.27</v>
      </c>
      <c r="I79" s="22">
        <f t="shared" si="11"/>
        <v>8000.0299999999988</v>
      </c>
      <c r="J79" s="22">
        <f t="shared" si="12"/>
        <v>8000.0299999999988</v>
      </c>
      <c r="K79" s="22">
        <f t="shared" si="13"/>
        <v>0</v>
      </c>
      <c r="L79" s="23">
        <f t="shared" si="14"/>
        <v>1</v>
      </c>
      <c r="M79" s="23">
        <f t="shared" si="15"/>
        <v>0.25423638753460798</v>
      </c>
    </row>
    <row r="80" spans="1:13">
      <c r="A80" s="3" t="s">
        <v>82</v>
      </c>
      <c r="B80" s="24" t="s">
        <v>135</v>
      </c>
      <c r="C80" s="29">
        <v>15600</v>
      </c>
      <c r="D80" s="29">
        <v>4000</v>
      </c>
      <c r="E80" s="29">
        <f t="shared" si="10"/>
        <v>19600</v>
      </c>
      <c r="F80" s="29">
        <v>8330</v>
      </c>
      <c r="G80" s="29">
        <v>3870</v>
      </c>
      <c r="H80" s="29">
        <v>2355</v>
      </c>
      <c r="I80" s="22">
        <f t="shared" si="11"/>
        <v>5975</v>
      </c>
      <c r="J80" s="22">
        <f t="shared" si="12"/>
        <v>17245</v>
      </c>
      <c r="K80" s="22">
        <f t="shared" si="13"/>
        <v>7400</v>
      </c>
      <c r="L80" s="23">
        <f t="shared" si="14"/>
        <v>0.42499999999999999</v>
      </c>
      <c r="M80" s="23">
        <f t="shared" si="15"/>
        <v>0.12015306122448979</v>
      </c>
    </row>
    <row r="81" spans="1:13">
      <c r="A81" s="3" t="s">
        <v>193</v>
      </c>
      <c r="B81" s="24" t="s">
        <v>192</v>
      </c>
      <c r="C81" s="29">
        <v>22500</v>
      </c>
      <c r="D81" s="29">
        <v>2000</v>
      </c>
      <c r="E81" s="29">
        <f t="shared" si="10"/>
        <v>24500</v>
      </c>
      <c r="F81" s="29">
        <v>6019.78</v>
      </c>
      <c r="G81" s="29">
        <v>200</v>
      </c>
      <c r="H81" s="29">
        <v>5319.78</v>
      </c>
      <c r="I81" s="22">
        <f t="shared" si="11"/>
        <v>700</v>
      </c>
      <c r="J81" s="22">
        <f t="shared" si="12"/>
        <v>19180.22</v>
      </c>
      <c r="K81" s="22">
        <f t="shared" si="13"/>
        <v>18280.22</v>
      </c>
      <c r="L81" s="23">
        <f t="shared" si="14"/>
        <v>0.24570530612244898</v>
      </c>
      <c r="M81" s="23">
        <f t="shared" si="15"/>
        <v>0.2171338775510204</v>
      </c>
    </row>
    <row r="82" spans="1:13">
      <c r="A82" s="3" t="s">
        <v>83</v>
      </c>
      <c r="B82" s="24" t="s">
        <v>84</v>
      </c>
      <c r="C82" s="29">
        <v>389089.75</v>
      </c>
      <c r="D82" s="29">
        <v>-5048</v>
      </c>
      <c r="E82" s="29">
        <f t="shared" si="10"/>
        <v>384041.75</v>
      </c>
      <c r="F82" s="29">
        <v>264285.59999999998</v>
      </c>
      <c r="G82" s="29">
        <v>9.0500000000000007</v>
      </c>
      <c r="H82" s="29">
        <v>71612.160000000003</v>
      </c>
      <c r="I82" s="22">
        <f t="shared" si="11"/>
        <v>192673.43999999997</v>
      </c>
      <c r="J82" s="22">
        <f t="shared" si="12"/>
        <v>312429.58999999997</v>
      </c>
      <c r="K82" s="22">
        <f t="shared" si="13"/>
        <v>119747.10000000002</v>
      </c>
      <c r="L82" s="23">
        <f t="shared" si="14"/>
        <v>0.68816892954997722</v>
      </c>
      <c r="M82" s="23">
        <f t="shared" si="15"/>
        <v>0.18646972627325026</v>
      </c>
    </row>
    <row r="83" spans="1:13">
      <c r="A83" s="3" t="s">
        <v>85</v>
      </c>
      <c r="B83" s="24" t="s">
        <v>86</v>
      </c>
      <c r="C83" s="29">
        <v>2277</v>
      </c>
      <c r="D83" s="29">
        <v>27064.7</v>
      </c>
      <c r="E83" s="29">
        <f t="shared" si="10"/>
        <v>29341.7</v>
      </c>
      <c r="F83" s="29">
        <v>26434.7</v>
      </c>
      <c r="G83" s="29">
        <v>60</v>
      </c>
      <c r="H83" s="29">
        <v>0</v>
      </c>
      <c r="I83" s="22">
        <f t="shared" si="11"/>
        <v>26434.7</v>
      </c>
      <c r="J83" s="22">
        <f t="shared" si="12"/>
        <v>29341.7</v>
      </c>
      <c r="K83" s="22">
        <f t="shared" si="13"/>
        <v>2847</v>
      </c>
      <c r="L83" s="23">
        <f t="shared" si="14"/>
        <v>0.90092598588357187</v>
      </c>
      <c r="M83" s="23">
        <f t="shared" si="15"/>
        <v>0</v>
      </c>
    </row>
    <row r="84" spans="1:13">
      <c r="A84" s="3" t="s">
        <v>87</v>
      </c>
      <c r="B84" s="24" t="s">
        <v>88</v>
      </c>
      <c r="C84" s="29">
        <v>3000</v>
      </c>
      <c r="D84" s="29">
        <v>0</v>
      </c>
      <c r="E84" s="29">
        <f t="shared" si="10"/>
        <v>3000</v>
      </c>
      <c r="F84" s="29">
        <v>1785.71</v>
      </c>
      <c r="G84" s="29">
        <v>0</v>
      </c>
      <c r="H84" s="29">
        <v>1785.71</v>
      </c>
      <c r="I84" s="22">
        <f t="shared" si="11"/>
        <v>0</v>
      </c>
      <c r="J84" s="22">
        <f t="shared" si="12"/>
        <v>1214.29</v>
      </c>
      <c r="K84" s="22">
        <f t="shared" si="13"/>
        <v>1214.29</v>
      </c>
      <c r="L84" s="23">
        <f t="shared" si="14"/>
        <v>0.59523666666666664</v>
      </c>
      <c r="M84" s="23">
        <f t="shared" si="15"/>
        <v>0.59523666666666664</v>
      </c>
    </row>
    <row r="85" spans="1:13">
      <c r="A85" s="3" t="s">
        <v>89</v>
      </c>
      <c r="B85" s="24" t="s">
        <v>90</v>
      </c>
      <c r="C85" s="29">
        <v>32400</v>
      </c>
      <c r="D85" s="29">
        <v>-10000</v>
      </c>
      <c r="E85" s="29">
        <f t="shared" si="10"/>
        <v>22400</v>
      </c>
      <c r="F85" s="29">
        <v>9692.7999999999993</v>
      </c>
      <c r="G85" s="29">
        <v>1092.51</v>
      </c>
      <c r="H85" s="29">
        <v>9692.7999999999993</v>
      </c>
      <c r="I85" s="22">
        <f t="shared" si="11"/>
        <v>0</v>
      </c>
      <c r="J85" s="22">
        <f t="shared" si="12"/>
        <v>12707.2</v>
      </c>
      <c r="K85" s="22">
        <f t="shared" si="13"/>
        <v>11614.69</v>
      </c>
      <c r="L85" s="23">
        <f t="shared" si="14"/>
        <v>0.43271428571428566</v>
      </c>
      <c r="M85" s="23">
        <f t="shared" si="15"/>
        <v>0.43271428571428566</v>
      </c>
    </row>
    <row r="86" spans="1:13">
      <c r="A86" s="3" t="s">
        <v>91</v>
      </c>
      <c r="B86" s="24" t="s">
        <v>92</v>
      </c>
      <c r="C86" s="29">
        <v>2400</v>
      </c>
      <c r="D86" s="29">
        <v>1500</v>
      </c>
      <c r="E86" s="29">
        <f t="shared" si="10"/>
        <v>3900</v>
      </c>
      <c r="F86" s="29">
        <v>1973.21</v>
      </c>
      <c r="G86" s="29">
        <v>14.95</v>
      </c>
      <c r="H86" s="29">
        <v>1775.21</v>
      </c>
      <c r="I86" s="22">
        <f t="shared" si="11"/>
        <v>198</v>
      </c>
      <c r="J86" s="22">
        <f t="shared" si="12"/>
        <v>2124.79</v>
      </c>
      <c r="K86" s="22">
        <f t="shared" si="13"/>
        <v>1911.84</v>
      </c>
      <c r="L86" s="23">
        <f t="shared" si="14"/>
        <v>0.50595128205128204</v>
      </c>
      <c r="M86" s="23">
        <f t="shared" si="15"/>
        <v>0.4551820512820513</v>
      </c>
    </row>
    <row r="87" spans="1:13">
      <c r="A87" s="3" t="s">
        <v>157</v>
      </c>
      <c r="B87" s="24" t="s">
        <v>155</v>
      </c>
      <c r="C87" s="29">
        <v>500</v>
      </c>
      <c r="D87" s="29">
        <v>3000</v>
      </c>
      <c r="E87" s="29">
        <f t="shared" si="10"/>
        <v>3500</v>
      </c>
      <c r="F87" s="29">
        <v>166.57</v>
      </c>
      <c r="G87" s="29">
        <v>0</v>
      </c>
      <c r="H87" s="29">
        <v>166.57</v>
      </c>
      <c r="I87" s="22">
        <f t="shared" si="11"/>
        <v>0</v>
      </c>
      <c r="J87" s="22">
        <f t="shared" si="12"/>
        <v>3333.43</v>
      </c>
      <c r="K87" s="22">
        <f t="shared" si="13"/>
        <v>3333.43</v>
      </c>
      <c r="L87" s="23">
        <f t="shared" si="14"/>
        <v>4.7591428571428569E-2</v>
      </c>
      <c r="M87" s="23">
        <f t="shared" si="15"/>
        <v>4.7591428571428569E-2</v>
      </c>
    </row>
    <row r="88" spans="1:13">
      <c r="A88" s="3" t="s">
        <v>93</v>
      </c>
      <c r="B88" s="24" t="s">
        <v>94</v>
      </c>
      <c r="C88" s="29">
        <v>800</v>
      </c>
      <c r="D88" s="29">
        <v>0</v>
      </c>
      <c r="E88" s="29">
        <f t="shared" si="10"/>
        <v>800</v>
      </c>
      <c r="F88" s="29">
        <v>0</v>
      </c>
      <c r="G88" s="29">
        <v>0</v>
      </c>
      <c r="H88" s="29">
        <v>0</v>
      </c>
      <c r="I88" s="22">
        <f t="shared" si="11"/>
        <v>0</v>
      </c>
      <c r="J88" s="22">
        <f t="shared" si="12"/>
        <v>800</v>
      </c>
      <c r="K88" s="22">
        <f t="shared" si="13"/>
        <v>800</v>
      </c>
      <c r="L88" s="23">
        <f t="shared" si="14"/>
        <v>0</v>
      </c>
      <c r="M88" s="23">
        <f t="shared" si="15"/>
        <v>0</v>
      </c>
    </row>
    <row r="89" spans="1:13">
      <c r="A89" s="3" t="s">
        <v>95</v>
      </c>
      <c r="B89" s="24" t="s">
        <v>136</v>
      </c>
      <c r="C89" s="29">
        <v>10400</v>
      </c>
      <c r="D89" s="29">
        <v>14500</v>
      </c>
      <c r="E89" s="29">
        <f t="shared" si="10"/>
        <v>24900</v>
      </c>
      <c r="F89" s="29">
        <v>3314.54</v>
      </c>
      <c r="G89" s="29">
        <v>897.7</v>
      </c>
      <c r="H89" s="29">
        <v>3232.98</v>
      </c>
      <c r="I89" s="22">
        <f t="shared" si="11"/>
        <v>81.559999999999945</v>
      </c>
      <c r="J89" s="22">
        <f t="shared" si="12"/>
        <v>21667.02</v>
      </c>
      <c r="K89" s="22">
        <f t="shared" si="13"/>
        <v>20687.759999999998</v>
      </c>
      <c r="L89" s="23">
        <f t="shared" si="14"/>
        <v>0.13311405622489961</v>
      </c>
      <c r="M89" s="23">
        <f t="shared" si="15"/>
        <v>0.12983855421686746</v>
      </c>
    </row>
    <row r="90" spans="1:13">
      <c r="A90" s="3" t="s">
        <v>194</v>
      </c>
      <c r="B90" s="24" t="s">
        <v>209</v>
      </c>
      <c r="C90" s="29">
        <v>2000</v>
      </c>
      <c r="D90" s="29">
        <v>-2000</v>
      </c>
      <c r="E90" s="29">
        <f t="shared" si="10"/>
        <v>0</v>
      </c>
      <c r="F90" s="29">
        <v>0</v>
      </c>
      <c r="G90" s="29">
        <v>0</v>
      </c>
      <c r="H90" s="29">
        <v>0</v>
      </c>
      <c r="I90" s="22">
        <f t="shared" si="11"/>
        <v>0</v>
      </c>
      <c r="J90" s="22">
        <f t="shared" si="12"/>
        <v>0</v>
      </c>
      <c r="K90" s="22">
        <f t="shared" si="13"/>
        <v>0</v>
      </c>
      <c r="L90" s="23">
        <v>0</v>
      </c>
      <c r="M90" s="23">
        <v>0</v>
      </c>
    </row>
    <row r="91" spans="1:13">
      <c r="A91" s="3" t="s">
        <v>96</v>
      </c>
      <c r="B91" s="24" t="s">
        <v>97</v>
      </c>
      <c r="C91" s="29">
        <v>214768</v>
      </c>
      <c r="D91" s="29">
        <v>-9500</v>
      </c>
      <c r="E91" s="29">
        <f t="shared" si="10"/>
        <v>205268</v>
      </c>
      <c r="F91" s="29">
        <v>87719.11</v>
      </c>
      <c r="G91" s="29">
        <v>3354.71</v>
      </c>
      <c r="H91" s="29">
        <v>86731.09</v>
      </c>
      <c r="I91" s="22">
        <f t="shared" si="11"/>
        <v>988.02000000000407</v>
      </c>
      <c r="J91" s="22">
        <f t="shared" si="12"/>
        <v>118536.91</v>
      </c>
      <c r="K91" s="22">
        <f t="shared" si="13"/>
        <v>114194.18</v>
      </c>
      <c r="L91" s="23">
        <f t="shared" si="14"/>
        <v>0.42733942942884423</v>
      </c>
      <c r="M91" s="23">
        <f t="shared" si="15"/>
        <v>0.42252611220453257</v>
      </c>
    </row>
    <row r="92" spans="1:13">
      <c r="A92" s="3" t="s">
        <v>158</v>
      </c>
      <c r="B92" s="24" t="s">
        <v>66</v>
      </c>
      <c r="C92" s="29">
        <v>1500</v>
      </c>
      <c r="D92" s="29">
        <v>6500</v>
      </c>
      <c r="E92" s="29">
        <f t="shared" si="10"/>
        <v>8000</v>
      </c>
      <c r="F92" s="29">
        <v>5454</v>
      </c>
      <c r="G92" s="29">
        <v>0</v>
      </c>
      <c r="H92" s="29">
        <v>5454</v>
      </c>
      <c r="I92" s="22">
        <f t="shared" si="11"/>
        <v>0</v>
      </c>
      <c r="J92" s="22">
        <f t="shared" si="12"/>
        <v>2546</v>
      </c>
      <c r="K92" s="22">
        <f t="shared" si="13"/>
        <v>2546</v>
      </c>
      <c r="L92" s="23">
        <f t="shared" si="14"/>
        <v>0.68174999999999997</v>
      </c>
      <c r="M92" s="23">
        <f t="shared" si="15"/>
        <v>0.68174999999999997</v>
      </c>
    </row>
    <row r="93" spans="1:13">
      <c r="A93" s="3" t="s">
        <v>159</v>
      </c>
      <c r="B93" s="24" t="s">
        <v>156</v>
      </c>
      <c r="C93" s="29">
        <v>110946.69</v>
      </c>
      <c r="D93" s="29">
        <v>-109495.46</v>
      </c>
      <c r="E93" s="29">
        <f t="shared" si="10"/>
        <v>1451.2299999999959</v>
      </c>
      <c r="F93" s="29">
        <v>0</v>
      </c>
      <c r="G93" s="29">
        <v>0</v>
      </c>
      <c r="H93" s="29">
        <v>0</v>
      </c>
      <c r="I93" s="22">
        <f t="shared" si="11"/>
        <v>0</v>
      </c>
      <c r="J93" s="22">
        <f t="shared" si="12"/>
        <v>1451.2299999999959</v>
      </c>
      <c r="K93" s="22">
        <f t="shared" si="13"/>
        <v>1451.2299999999959</v>
      </c>
      <c r="L93" s="23">
        <f t="shared" si="14"/>
        <v>0</v>
      </c>
      <c r="M93" s="23">
        <f t="shared" si="15"/>
        <v>0</v>
      </c>
    </row>
    <row r="94" spans="1:13">
      <c r="A94" s="3" t="s">
        <v>211</v>
      </c>
      <c r="B94" s="24" t="s">
        <v>210</v>
      </c>
      <c r="C94" s="29"/>
      <c r="D94" s="29">
        <v>105.57</v>
      </c>
      <c r="E94" s="29">
        <f t="shared" si="10"/>
        <v>105.57</v>
      </c>
      <c r="F94" s="29">
        <v>105.57</v>
      </c>
      <c r="G94" s="29">
        <v>0</v>
      </c>
      <c r="H94" s="29">
        <v>105.57</v>
      </c>
      <c r="I94" s="22">
        <f t="shared" si="11"/>
        <v>0</v>
      </c>
      <c r="J94" s="22">
        <f t="shared" si="12"/>
        <v>0</v>
      </c>
      <c r="K94" s="22">
        <f t="shared" si="13"/>
        <v>0</v>
      </c>
      <c r="L94" s="23">
        <v>0</v>
      </c>
      <c r="M94" s="23">
        <v>0</v>
      </c>
    </row>
    <row r="95" spans="1:13">
      <c r="A95" s="3" t="s">
        <v>140</v>
      </c>
      <c r="B95" s="24" t="s">
        <v>141</v>
      </c>
      <c r="C95" s="29">
        <v>237345.58</v>
      </c>
      <c r="D95" s="29">
        <v>0</v>
      </c>
      <c r="E95" s="29">
        <f t="shared" si="10"/>
        <v>237345.58</v>
      </c>
      <c r="F95" s="29">
        <v>74123.78</v>
      </c>
      <c r="G95" s="29">
        <v>39656.910000000003</v>
      </c>
      <c r="H95" s="29">
        <v>53114.2</v>
      </c>
      <c r="I95" s="22">
        <f t="shared" si="11"/>
        <v>21009.58</v>
      </c>
      <c r="J95" s="22">
        <f t="shared" si="12"/>
        <v>184231.38</v>
      </c>
      <c r="K95" s="22">
        <f t="shared" si="13"/>
        <v>123564.88999999998</v>
      </c>
      <c r="L95" s="23">
        <f t="shared" si="14"/>
        <v>0.31230318255768658</v>
      </c>
      <c r="M95" s="23">
        <f t="shared" si="15"/>
        <v>0.22378423899867864</v>
      </c>
    </row>
    <row r="96" spans="1:13">
      <c r="A96" s="3" t="s">
        <v>196</v>
      </c>
      <c r="B96" s="24" t="s">
        <v>195</v>
      </c>
      <c r="C96" s="29">
        <v>2000</v>
      </c>
      <c r="D96" s="29">
        <v>0</v>
      </c>
      <c r="E96" s="29">
        <f t="shared" si="10"/>
        <v>2000</v>
      </c>
      <c r="F96" s="29">
        <v>0</v>
      </c>
      <c r="G96" s="29">
        <v>0</v>
      </c>
      <c r="H96" s="29">
        <v>0</v>
      </c>
      <c r="I96" s="22">
        <f t="shared" si="11"/>
        <v>0</v>
      </c>
      <c r="J96" s="22">
        <f t="shared" si="12"/>
        <v>2000</v>
      </c>
      <c r="K96" s="22">
        <f t="shared" si="13"/>
        <v>2000</v>
      </c>
      <c r="L96" s="23">
        <f t="shared" si="14"/>
        <v>0</v>
      </c>
      <c r="M96" s="23">
        <f t="shared" si="15"/>
        <v>0</v>
      </c>
    </row>
    <row r="97" spans="1:13">
      <c r="A97" s="3" t="s">
        <v>98</v>
      </c>
      <c r="B97" s="24" t="s">
        <v>99</v>
      </c>
      <c r="C97" s="29">
        <v>38000</v>
      </c>
      <c r="D97" s="29">
        <v>0</v>
      </c>
      <c r="E97" s="29">
        <f t="shared" si="10"/>
        <v>38000</v>
      </c>
      <c r="F97" s="29">
        <v>3654.04</v>
      </c>
      <c r="G97" s="29">
        <v>0</v>
      </c>
      <c r="H97" s="29">
        <v>3654.04</v>
      </c>
      <c r="I97" s="22">
        <f t="shared" si="11"/>
        <v>0</v>
      </c>
      <c r="J97" s="22">
        <f t="shared" si="12"/>
        <v>34345.96</v>
      </c>
      <c r="K97" s="22">
        <f t="shared" si="13"/>
        <v>34345.96</v>
      </c>
      <c r="L97" s="23">
        <f t="shared" si="14"/>
        <v>9.6158947368421052E-2</v>
      </c>
      <c r="M97" s="23">
        <f t="shared" si="15"/>
        <v>9.6158947368421052E-2</v>
      </c>
    </row>
    <row r="98" spans="1:13">
      <c r="A98" s="3" t="s">
        <v>100</v>
      </c>
      <c r="B98" s="24" t="s">
        <v>101</v>
      </c>
      <c r="C98" s="29">
        <v>31800</v>
      </c>
      <c r="D98" s="29">
        <v>0</v>
      </c>
      <c r="E98" s="29">
        <f t="shared" si="10"/>
        <v>31800</v>
      </c>
      <c r="F98" s="29">
        <v>9619.74</v>
      </c>
      <c r="G98" s="29">
        <v>0</v>
      </c>
      <c r="H98" s="29">
        <v>7453.05</v>
      </c>
      <c r="I98" s="22">
        <f t="shared" si="11"/>
        <v>2166.6899999999996</v>
      </c>
      <c r="J98" s="22">
        <f t="shared" si="12"/>
        <v>24346.95</v>
      </c>
      <c r="K98" s="22">
        <f t="shared" si="13"/>
        <v>22180.260000000002</v>
      </c>
      <c r="L98" s="23">
        <f t="shared" si="14"/>
        <v>0.30250754716981132</v>
      </c>
      <c r="M98" s="23">
        <f t="shared" si="15"/>
        <v>0.23437264150943396</v>
      </c>
    </row>
    <row r="99" spans="1:13">
      <c r="A99" s="3" t="s">
        <v>197</v>
      </c>
      <c r="B99" s="24" t="s">
        <v>198</v>
      </c>
      <c r="C99" s="29">
        <v>1000</v>
      </c>
      <c r="D99" s="29">
        <v>0</v>
      </c>
      <c r="E99" s="29">
        <f t="shared" si="10"/>
        <v>1000</v>
      </c>
      <c r="F99" s="29">
        <v>228.57</v>
      </c>
      <c r="G99" s="29">
        <v>0</v>
      </c>
      <c r="H99" s="29">
        <v>228.57</v>
      </c>
      <c r="I99" s="22">
        <f t="shared" ref="I99:I104" si="16">+F99-H99</f>
        <v>0</v>
      </c>
      <c r="J99" s="22">
        <f t="shared" ref="J99:J104" si="17">+E99-H99</f>
        <v>771.43000000000006</v>
      </c>
      <c r="K99" s="22">
        <f t="shared" ref="K99:K104" si="18">+E99-F99-G99</f>
        <v>771.43000000000006</v>
      </c>
      <c r="L99" s="23">
        <f t="shared" ref="L99:L104" si="19">+F99/E99</f>
        <v>0.22857</v>
      </c>
      <c r="M99" s="23">
        <f t="shared" ref="M99:M104" si="20">+H99/E99</f>
        <v>0.22857</v>
      </c>
    </row>
    <row r="100" spans="1:13">
      <c r="A100" s="3" t="s">
        <v>102</v>
      </c>
      <c r="B100" s="24" t="s">
        <v>103</v>
      </c>
      <c r="C100" s="29">
        <v>36000</v>
      </c>
      <c r="D100" s="29">
        <v>0</v>
      </c>
      <c r="E100" s="29">
        <f t="shared" ref="E100:E104" si="21">+C100+D100</f>
        <v>36000</v>
      </c>
      <c r="F100" s="29">
        <v>12228.7</v>
      </c>
      <c r="G100" s="29">
        <v>0</v>
      </c>
      <c r="H100" s="29">
        <v>12228.7</v>
      </c>
      <c r="I100" s="22">
        <f t="shared" si="16"/>
        <v>0</v>
      </c>
      <c r="J100" s="22">
        <f t="shared" si="17"/>
        <v>23771.3</v>
      </c>
      <c r="K100" s="22">
        <f t="shared" si="18"/>
        <v>23771.3</v>
      </c>
      <c r="L100" s="23">
        <f t="shared" si="19"/>
        <v>0.33968611111111113</v>
      </c>
      <c r="M100" s="23">
        <f t="shared" si="20"/>
        <v>0.33968611111111113</v>
      </c>
    </row>
    <row r="101" spans="1:13">
      <c r="A101" s="3" t="s">
        <v>104</v>
      </c>
      <c r="B101" s="24" t="s">
        <v>199</v>
      </c>
      <c r="C101" s="29">
        <v>5000</v>
      </c>
      <c r="D101" s="29">
        <v>-5000</v>
      </c>
      <c r="E101" s="29">
        <f t="shared" si="21"/>
        <v>0</v>
      </c>
      <c r="F101" s="29">
        <v>0</v>
      </c>
      <c r="G101" s="29">
        <v>0</v>
      </c>
      <c r="H101" s="29">
        <v>0</v>
      </c>
      <c r="I101" s="22">
        <f t="shared" si="16"/>
        <v>0</v>
      </c>
      <c r="J101" s="22">
        <f t="shared" si="17"/>
        <v>0</v>
      </c>
      <c r="K101" s="22">
        <f t="shared" si="18"/>
        <v>0</v>
      </c>
      <c r="L101" s="23">
        <v>0</v>
      </c>
      <c r="M101" s="23">
        <v>0</v>
      </c>
    </row>
    <row r="102" spans="1:13">
      <c r="A102" s="3" t="s">
        <v>105</v>
      </c>
      <c r="B102" s="24" t="s">
        <v>66</v>
      </c>
      <c r="C102" s="29">
        <v>65000</v>
      </c>
      <c r="D102" s="29">
        <v>97149.4</v>
      </c>
      <c r="E102" s="29">
        <f t="shared" si="21"/>
        <v>162149.4</v>
      </c>
      <c r="F102" s="29">
        <v>85132.32</v>
      </c>
      <c r="G102" s="29">
        <v>34300</v>
      </c>
      <c r="H102" s="29">
        <v>37282.32</v>
      </c>
      <c r="I102" s="22">
        <f t="shared" si="16"/>
        <v>47850.000000000007</v>
      </c>
      <c r="J102" s="22">
        <f t="shared" si="17"/>
        <v>124867.07999999999</v>
      </c>
      <c r="K102" s="22">
        <f t="shared" si="18"/>
        <v>42717.079999999987</v>
      </c>
      <c r="L102" s="23">
        <f t="shared" si="19"/>
        <v>0.52502395938560376</v>
      </c>
      <c r="M102" s="23">
        <f t="shared" si="20"/>
        <v>0.22992573515535672</v>
      </c>
    </row>
    <row r="103" spans="1:13">
      <c r="A103" s="3" t="s">
        <v>137</v>
      </c>
      <c r="B103" s="24" t="s">
        <v>68</v>
      </c>
      <c r="C103" s="29">
        <v>15200</v>
      </c>
      <c r="D103" s="29">
        <v>8404</v>
      </c>
      <c r="E103" s="29">
        <f t="shared" si="21"/>
        <v>23604</v>
      </c>
      <c r="F103" s="29">
        <v>14874</v>
      </c>
      <c r="G103" s="29">
        <v>330</v>
      </c>
      <c r="H103" s="29">
        <v>14874</v>
      </c>
      <c r="I103" s="22">
        <f t="shared" si="16"/>
        <v>0</v>
      </c>
      <c r="J103" s="22">
        <f t="shared" si="17"/>
        <v>8730</v>
      </c>
      <c r="K103" s="22">
        <f t="shared" si="18"/>
        <v>8400</v>
      </c>
      <c r="L103" s="23">
        <f t="shared" si="19"/>
        <v>0.63014743263853579</v>
      </c>
      <c r="M103" s="23">
        <f t="shared" si="20"/>
        <v>0.63014743263853579</v>
      </c>
    </row>
    <row r="104" spans="1:13">
      <c r="A104" s="3" t="s">
        <v>106</v>
      </c>
      <c r="B104" s="24" t="s">
        <v>107</v>
      </c>
      <c r="C104" s="29">
        <v>42960</v>
      </c>
      <c r="D104" s="29">
        <v>11383.86</v>
      </c>
      <c r="E104" s="29">
        <f t="shared" si="21"/>
        <v>54343.86</v>
      </c>
      <c r="F104" s="29">
        <v>24392.26</v>
      </c>
      <c r="G104" s="29">
        <v>2800</v>
      </c>
      <c r="H104" s="29">
        <v>24206.62</v>
      </c>
      <c r="I104" s="22">
        <f t="shared" si="16"/>
        <v>185.63999999999942</v>
      </c>
      <c r="J104" s="22">
        <f t="shared" si="17"/>
        <v>30137.24</v>
      </c>
      <c r="K104" s="22">
        <f t="shared" si="18"/>
        <v>27151.600000000002</v>
      </c>
      <c r="L104" s="23">
        <f t="shared" si="19"/>
        <v>0.4488503393023609</v>
      </c>
      <c r="M104" s="23">
        <f t="shared" si="20"/>
        <v>0.44543431401449951</v>
      </c>
    </row>
    <row r="105" spans="1:13" s="10" customFormat="1">
      <c r="A105" s="57" t="s">
        <v>110</v>
      </c>
      <c r="B105" s="57"/>
      <c r="C105" s="30">
        <f t="shared" ref="C105:K105" si="22">SUM(C34:C104)</f>
        <v>5929532.5500000007</v>
      </c>
      <c r="D105" s="30">
        <f t="shared" si="22"/>
        <v>1318189.4100000001</v>
      </c>
      <c r="E105" s="30">
        <f t="shared" si="22"/>
        <v>7247721.9600000028</v>
      </c>
      <c r="F105" s="30">
        <f t="shared" si="22"/>
        <v>3581343.5999999987</v>
      </c>
      <c r="G105" s="30">
        <f t="shared" si="22"/>
        <v>376070.39</v>
      </c>
      <c r="H105" s="30">
        <f t="shared" si="22"/>
        <v>2187211.38</v>
      </c>
      <c r="I105" s="8">
        <f>SUM(I34:I104)</f>
        <v>1394132.22</v>
      </c>
      <c r="J105" s="8">
        <f t="shared" si="22"/>
        <v>5060510.58</v>
      </c>
      <c r="K105" s="8">
        <f t="shared" si="22"/>
        <v>3290307.97</v>
      </c>
      <c r="L105" s="9">
        <f>+F105/E105</f>
        <v>0.49413369052584316</v>
      </c>
      <c r="M105" s="9">
        <f t="shared" ref="M105" si="23">+H105/E105</f>
        <v>0.30177915103133995</v>
      </c>
    </row>
    <row r="106" spans="1:13" s="10" customFormat="1" ht="16.5" customHeight="1">
      <c r="A106" s="11"/>
      <c r="B106" s="11"/>
      <c r="C106" s="31"/>
      <c r="D106" s="31"/>
      <c r="E106" s="31"/>
      <c r="F106" s="31"/>
      <c r="G106" s="37"/>
      <c r="H106" s="31"/>
      <c r="I106" s="12"/>
      <c r="J106" s="12"/>
      <c r="K106" s="12"/>
      <c r="L106" s="13"/>
      <c r="M106" s="13"/>
    </row>
    <row r="107" spans="1:13" ht="54.75" customHeight="1">
      <c r="A107" s="58" t="s">
        <v>15</v>
      </c>
      <c r="B107" s="59"/>
      <c r="C107" s="59"/>
      <c r="D107" s="59"/>
      <c r="E107" s="59"/>
      <c r="F107" s="59"/>
      <c r="G107" s="60"/>
      <c r="I107" s="14"/>
      <c r="J107" s="14"/>
      <c r="K107" s="14"/>
      <c r="L107" s="14"/>
      <c r="M107" s="14"/>
    </row>
    <row r="108" spans="1:13" ht="19.5" customHeight="1">
      <c r="A108" s="45" t="s">
        <v>9</v>
      </c>
      <c r="B108" s="46"/>
      <c r="C108" s="46"/>
      <c r="D108" s="47"/>
      <c r="E108" s="39" t="s">
        <v>201</v>
      </c>
      <c r="F108" s="40"/>
      <c r="G108" s="41"/>
    </row>
    <row r="109" spans="1:13" ht="21" customHeight="1">
      <c r="A109" s="45" t="s">
        <v>13</v>
      </c>
      <c r="B109" s="46"/>
      <c r="C109" s="46"/>
      <c r="D109" s="46"/>
      <c r="E109" s="39" t="s">
        <v>202</v>
      </c>
      <c r="F109" s="40"/>
      <c r="G109" s="41"/>
    </row>
    <row r="110" spans="1:13" ht="21" customHeight="1">
      <c r="A110" s="45" t="s">
        <v>14</v>
      </c>
      <c r="B110" s="46"/>
      <c r="C110" s="46"/>
      <c r="D110" s="46"/>
      <c r="E110" s="39" t="s">
        <v>160</v>
      </c>
      <c r="F110" s="40"/>
      <c r="G110" s="41"/>
    </row>
    <row r="111" spans="1:13" ht="33.75" customHeight="1">
      <c r="A111" s="45" t="s">
        <v>10</v>
      </c>
      <c r="B111" s="46"/>
      <c r="C111" s="46"/>
      <c r="D111" s="46"/>
      <c r="E111" s="56" t="s">
        <v>200</v>
      </c>
      <c r="F111" s="40"/>
      <c r="G111" s="41"/>
    </row>
    <row r="112" spans="1:13" ht="31.5" customHeight="1">
      <c r="A112" s="45" t="s">
        <v>11</v>
      </c>
      <c r="B112" s="46"/>
      <c r="C112" s="46"/>
      <c r="D112" s="46"/>
      <c r="E112" s="39" t="s">
        <v>112</v>
      </c>
      <c r="F112" s="40"/>
      <c r="G112" s="41"/>
    </row>
    <row r="113" spans="1:14">
      <c r="A113" s="19"/>
      <c r="B113" s="19"/>
      <c r="C113" s="26"/>
      <c r="D113" s="26"/>
      <c r="E113" s="26"/>
    </row>
    <row r="114" spans="1:14" ht="15" customHeight="1">
      <c r="A114" s="42" t="s">
        <v>12</v>
      </c>
      <c r="B114" s="43"/>
      <c r="C114" s="43"/>
      <c r="D114" s="43"/>
      <c r="E114" s="43"/>
      <c r="F114" s="43"/>
      <c r="G114" s="43"/>
      <c r="H114" s="43"/>
      <c r="I114" s="43"/>
      <c r="J114" s="43"/>
      <c r="K114" s="43"/>
      <c r="L114" s="43"/>
      <c r="M114" s="44"/>
      <c r="N114" s="20"/>
    </row>
  </sheetData>
  <mergeCells count="18">
    <mergeCell ref="A1:L1"/>
    <mergeCell ref="A2:B3"/>
    <mergeCell ref="A6:M6"/>
    <mergeCell ref="A7:M7"/>
    <mergeCell ref="E111:G111"/>
    <mergeCell ref="A105:B105"/>
    <mergeCell ref="A107:G107"/>
    <mergeCell ref="A33:B33"/>
    <mergeCell ref="E112:G112"/>
    <mergeCell ref="A114:M114"/>
    <mergeCell ref="A108:D108"/>
    <mergeCell ref="A109:D109"/>
    <mergeCell ref="A110:D110"/>
    <mergeCell ref="A111:D111"/>
    <mergeCell ref="A112:D112"/>
    <mergeCell ref="E108:G108"/>
    <mergeCell ref="E109:G109"/>
    <mergeCell ref="E110:G110"/>
  </mergeCells>
  <hyperlinks>
    <hyperlink ref="E111" r:id="rId1"/>
  </hyperlinks>
  <printOptions horizontalCentered="1" verticalCentered="1"/>
  <pageMargins left="0" right="0" top="0" bottom="0" header="0" footer="0"/>
  <pageSetup paperSize="150" scale="7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ANUAL QUITO TURISMO</vt:lpstr>
      <vt:lpstr>'PRESUPUESTO ANUAL QUITO TURISMO'!Área_de_impresión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jtorres66</dc:creator>
  <cp:lastModifiedBy>Karla Arellano</cp:lastModifiedBy>
  <cp:lastPrinted>2013-07-08T17:28:06Z</cp:lastPrinted>
  <dcterms:created xsi:type="dcterms:W3CDTF">2011-05-04T15:59:24Z</dcterms:created>
  <dcterms:modified xsi:type="dcterms:W3CDTF">2013-07-08T17:28:50Z</dcterms:modified>
</cp:coreProperties>
</file>