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Cache/pivotCacheDefinition53.xml" ContentType="application/vnd.openxmlformats-officedocument.spreadsheetml.pivotCacheDefinition+xml"/>
  <Override PartName="/xl/pivotCache/pivotCacheDefinition54.xml" ContentType="application/vnd.openxmlformats-officedocument.spreadsheetml.pivotCacheDefinition+xml"/>
  <Override PartName="/xl/pivotCache/pivotCacheDefinition55.xml" ContentType="application/vnd.openxmlformats-officedocument.spreadsheetml.pivotCacheDefinition+xml"/>
  <Override PartName="/xl/pivotCache/pivotCacheDefinition56.xml" ContentType="application/vnd.openxmlformats-officedocument.spreadsheetml.pivotCacheDefinition+xml"/>
  <Override PartName="/xl/pivotCache/pivotCacheDefinition57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1.xml" ContentType="application/vnd.openxmlformats-officedocument.spreadsheetml.pivotTable+xml"/>
  <Override PartName="/xl/drawings/drawing3.xml" ContentType="application/vnd.openxmlformats-officedocument.drawing+xml"/>
  <Override PartName="/xl/slicers/slicer1.xml" ContentType="application/vnd.ms-excel.slicer+xml"/>
  <Override PartName="/xl/drawings/drawing4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5.xml" ContentType="application/vnd.openxmlformats-officedocument.drawing+xml"/>
  <Override PartName="/xl/slicers/slicer3.xml" ContentType="application/vnd.ms-excel.slicer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slicers/slicer4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6.xml" ContentType="application/vnd.openxmlformats-officedocument.themeOverride+xml"/>
  <Override PartName="/xl/drawings/drawing7.xml" ContentType="application/vnd.openxmlformats-officedocument.drawing+xml"/>
  <Override PartName="/xl/slicers/slicer5.xml" ContentType="application/vnd.ms-excel.slicer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7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8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9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0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1.xml" ContentType="application/vnd.openxmlformats-officedocument.themeOverride+xml"/>
  <Override PartName="/xl/drawings/drawing8.xml" ContentType="application/vnd.openxmlformats-officedocument.drawing+xml"/>
  <Override PartName="/xl/slicers/slicer6.xml" ContentType="application/vnd.ms-excel.slicer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9.xml" ContentType="application/vnd.openxmlformats-officedocument.drawing+xml"/>
  <Override PartName="/xl/slicers/slicer7.xml" ContentType="application/vnd.ms-excel.slicer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5.xml" ContentType="application/vnd.openxmlformats-officedocument.themeOverrid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6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7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8.xml" ContentType="application/vnd.openxmlformats-officedocument.themeOverride+xml"/>
  <Override PartName="/xl/drawings/drawing10.xml" ContentType="application/vnd.openxmlformats-officedocument.drawing+xml"/>
  <Override PartName="/xl/slicers/slicer8.xml" ContentType="application/vnd.ms-excel.slicer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9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0.xml" ContentType="application/vnd.openxmlformats-officedocument.themeOverrid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1.xml" ContentType="application/vnd.openxmlformats-officedocument.themeOverrid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2.xml" ContentType="application/vnd.openxmlformats-officedocument.themeOverrid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3.xml" ContentType="application/vnd.openxmlformats-officedocument.themeOverride+xml"/>
  <Override PartName="/xl/drawings/drawing11.xml" ContentType="application/vnd.openxmlformats-officedocument.drawing+xml"/>
  <Override PartName="/xl/slicers/slicer9.xml" ContentType="application/vnd.ms-excel.slicer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4.xml" ContentType="application/vnd.openxmlformats-officedocument.themeOverrid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5.xml" ContentType="application/vnd.openxmlformats-officedocument.themeOverrid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6.xml" ContentType="application/vnd.openxmlformats-officedocument.themeOverrid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7.xml" ContentType="application/vnd.openxmlformats-officedocument.themeOverrid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38.xml" ContentType="application/vnd.openxmlformats-officedocument.themeOverride+xml"/>
  <Override PartName="/xl/drawings/drawing12.xml" ContentType="application/vnd.openxmlformats-officedocument.drawing+xml"/>
  <Override PartName="/xl/slicers/slicer10.xml" ContentType="application/vnd.ms-excel.slicer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39.xml" ContentType="application/vnd.openxmlformats-officedocument.themeOverrid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0.xml" ContentType="application/vnd.openxmlformats-officedocument.themeOverrid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1.xml" ContentType="application/vnd.openxmlformats-officedocument.themeOverrid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42.xml" ContentType="application/vnd.openxmlformats-officedocument.themeOverrid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43.xml" ContentType="application/vnd.openxmlformats-officedocument.themeOverrid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44.xml" ContentType="application/vnd.openxmlformats-officedocument.themeOverrid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intya\OneDrive - Escuela Politécnica Nacional\EJECUCIÓN PROYECTO QUITO TURISMO\A ENTREGAR CDs 2020\11) NOVIMEBRE_CD 26 de noviembre\PRODUCTO 1_EOH\"/>
    </mc:Choice>
  </mc:AlternateContent>
  <bookViews>
    <workbookView xWindow="-120" yWindow="-120" windowWidth="20730" windowHeight="11160" tabRatio="872"/>
  </bookViews>
  <sheets>
    <sheet name="Portada" sheetId="53" r:id="rId1"/>
    <sheet name="Índice" sheetId="34" r:id="rId2"/>
    <sheet name="4x4 Matriz de la Hotelería" sheetId="23" r:id="rId3"/>
    <sheet name="Empleo" sheetId="19" r:id="rId4"/>
    <sheet name="Establecimientos" sheetId="52" r:id="rId5"/>
    <sheet name="Habitaciones Vendidas" sheetId="46" r:id="rId6"/>
    <sheet name="Estancia Media" sheetId="45" r:id="rId7"/>
    <sheet name="Ingresos" sheetId="47" r:id="rId8"/>
    <sheet name="Llegadas" sheetId="39" r:id="rId9"/>
    <sheet name="Pernoctaciones" sheetId="49" r:id="rId10"/>
    <sheet name="Tarifa de Habitación Ocupada" sheetId="51" r:id="rId11"/>
    <sheet name="TOH" sheetId="50" r:id="rId12"/>
    <sheet name="Tablas Dinámicas Auxiliares" sheetId="55" state="hidden" r:id="rId13"/>
    <sheet name="Base" sheetId="1" state="hidden" r:id="rId14"/>
  </sheets>
  <definedNames>
    <definedName name="_xlcn.WorksheetConnection_AnexoEstadisticoV2.xlsxBase_Encuestas" hidden="1">Base_Encuestas[]</definedName>
    <definedName name="_xlnm.Print_Area" localSheetId="3">Empleo!$A$1:$U$101</definedName>
    <definedName name="_xlnm.Print_Area" localSheetId="4">Establecimientos!$A$1:$U$102</definedName>
    <definedName name="_xlnm.Print_Area" localSheetId="6">'Estancia Media'!$A$1:$U$101</definedName>
    <definedName name="_xlnm.Print_Area" localSheetId="5">'Habitaciones Vendidas'!$A$1:$U$102</definedName>
    <definedName name="_xlnm.Print_Area" localSheetId="1">Índice!$A$1:$J$48</definedName>
    <definedName name="_xlnm.Print_Area" localSheetId="7">Ingresos!$A$1:$V$101</definedName>
    <definedName name="_xlnm.Print_Area" localSheetId="9">Pernoctaciones!$A$1:$U$101</definedName>
    <definedName name="_xlnm.Print_Area" localSheetId="0">Portada!$A:$AY</definedName>
    <definedName name="_xlnm.Print_Area" localSheetId="10">'Tarifa de Habitación Ocupada'!$A$1:$U$101</definedName>
    <definedName name="_xlnm.Print_Area" localSheetId="11">TOH!$A$1:$U$101</definedName>
    <definedName name="SegmentaciónDeDatos_AÑO112">#N/A</definedName>
    <definedName name="SegmentaciónDeDatos_CATEGORÍA_DE_ALOJAMIENTO_DEL_ESTABLECIMIENTO1111112112122">#N/A</definedName>
    <definedName name="SegmentaciónDeDatos_MES14">#N/A</definedName>
    <definedName name="SegmentaciónDeDatos_SECTOR1211112112122">#N/A</definedName>
    <definedName name="SegmentaciónDeDatos_TIPO_DE_ALOJAMIENTO1211112112122">#N/A</definedName>
  </definedNames>
  <calcPr calcId="191029"/>
  <pivotCaches>
    <pivotCache cacheId="0" r:id="rId15"/>
    <pivotCache cacheId="1" r:id="rId16"/>
    <pivotCache cacheId="2" r:id="rId17"/>
    <pivotCache cacheId="3" r:id="rId18"/>
    <pivotCache cacheId="4" r:id="rId19"/>
    <pivotCache cacheId="5" r:id="rId20"/>
    <pivotCache cacheId="6" r:id="rId21"/>
    <pivotCache cacheId="7" r:id="rId22"/>
    <pivotCache cacheId="8" r:id="rId23"/>
    <pivotCache cacheId="9" r:id="rId24"/>
    <pivotCache cacheId="10" r:id="rId25"/>
    <pivotCache cacheId="11" r:id="rId26"/>
    <pivotCache cacheId="12" r:id="rId27"/>
    <pivotCache cacheId="13" r:id="rId28"/>
    <pivotCache cacheId="14" r:id="rId29"/>
    <pivotCache cacheId="15" r:id="rId30"/>
    <pivotCache cacheId="16" r:id="rId31"/>
    <pivotCache cacheId="17" r:id="rId32"/>
    <pivotCache cacheId="18" r:id="rId33"/>
    <pivotCache cacheId="19" r:id="rId34"/>
    <pivotCache cacheId="20" r:id="rId35"/>
    <pivotCache cacheId="21" r:id="rId36"/>
    <pivotCache cacheId="22" r:id="rId37"/>
    <pivotCache cacheId="23" r:id="rId38"/>
    <pivotCache cacheId="24" r:id="rId39"/>
    <pivotCache cacheId="25" r:id="rId40"/>
    <pivotCache cacheId="26" r:id="rId41"/>
    <pivotCache cacheId="27" r:id="rId42"/>
    <pivotCache cacheId="28" r:id="rId43"/>
    <pivotCache cacheId="29" r:id="rId44"/>
    <pivotCache cacheId="30" r:id="rId45"/>
    <pivotCache cacheId="31" r:id="rId46"/>
    <pivotCache cacheId="32" r:id="rId47"/>
    <pivotCache cacheId="33" r:id="rId48"/>
    <pivotCache cacheId="34" r:id="rId49"/>
    <pivotCache cacheId="35" r:id="rId50"/>
    <pivotCache cacheId="36" r:id="rId51"/>
    <pivotCache cacheId="37" r:id="rId52"/>
    <pivotCache cacheId="38" r:id="rId53"/>
    <pivotCache cacheId="39" r:id="rId54"/>
    <pivotCache cacheId="40" r:id="rId55"/>
    <pivotCache cacheId="41" r:id="rId56"/>
    <pivotCache cacheId="42" r:id="rId57"/>
    <pivotCache cacheId="43" r:id="rId58"/>
    <pivotCache cacheId="44" r:id="rId59"/>
    <pivotCache cacheId="45" r:id="rId60"/>
  </pivotCaches>
  <extLst>
    <ext xmlns:x14="http://schemas.microsoft.com/office/spreadsheetml/2009/9/main" uri="{876F7934-8845-4945-9796-88D515C7AA90}">
      <x14:pivotCaches>
        <pivotCache cacheId="46" r:id="rId61"/>
      </x14:pivotCaches>
    </ext>
    <ext xmlns:x14="http://schemas.microsoft.com/office/spreadsheetml/2009/9/main" uri="{BBE1A952-AA13-448e-AADC-164F8A28A991}">
      <x14:slicerCaches>
        <x14:slicerCache r:id="rId62"/>
        <x14:slicerCache r:id="rId63"/>
        <x14:slicerCache r:id="rId64"/>
        <x14:slicerCache r:id="rId65"/>
        <x14:slicerCache r:id="rId6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47" r:id="rId67"/>
        <pivotCache cacheId="48" r:id="rId68"/>
        <pivotCache cacheId="49" r:id="rId69"/>
        <pivotCache cacheId="50" r:id="rId70"/>
        <pivotCache cacheId="51" r:id="rId71"/>
        <pivotCache cacheId="52" r:id="rId72"/>
        <pivotCache cacheId="53" r:id="rId73"/>
        <pivotCache cacheId="54" r:id="rId74"/>
        <pivotCache cacheId="55" r:id="rId75"/>
        <pivotCache cacheId="56" r:id="rId76"/>
      </x15:pivotCaches>
    </ext>
    <ext xmlns:x15="http://schemas.microsoft.com/office/spreadsheetml/2010/11/main" uri="{983426D0-5260-488c-9760-48F4B6AC55F4}">
      <x15:pivotTableReferences>
        <x15:pivotTableReference r:id="rId77"/>
        <x15:pivotTableReference r:id="rId78"/>
        <x15:pivotTableReference r:id="rId79"/>
        <x15:pivotTableReference r:id="rId80"/>
        <x15:pivotTableReference r:id="rId81"/>
        <x15:pivotTableReference r:id="rId82"/>
        <x15:pivotTableReference r:id="rId83"/>
        <x15:pivotTableReference r:id="rId84"/>
        <x15:pivotTableReference r:id="rId85"/>
        <x15:pivotTableReference r:id="rId86"/>
      </x15:pivotTableReference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ase_Encuestas" name="Base_Encuestas" connection="WorksheetConnection_Anexo Estadistico  V2.xlsx!Base_Encuestas"/>
        </x15:modelTables>
        <x15:extLst>
          <ext xmlns:x16="http://schemas.microsoft.com/office/spreadsheetml/2014/11/main" uri="{9835A34E-60A6-4A7C-AAB8-D5F71C897F49}">
            <x16:modelTimeGroupings>
              <x16:modelTimeGrouping tableName="Base_Encuestas" columnName="FECHA" columnId="FECHA">
                <x16:calculatedTimeColumn columnName="FECHA (año)" columnId="FECHA (año)" contentType="years" isSelected="1"/>
                <x16:calculatedTimeColumn columnName="FECHA (trimestre)" columnId="FECHA (trimestre)" contentType="quarters" isSelected="1"/>
                <x16:calculatedTimeColumn columnName="FECHA (índice de meses)" columnId="FECHA (índice de meses)" contentType="monthsindex" isSelected="1"/>
                <x16:calculatedTimeColumn columnName="FECHA (mes)" columnId="FECHA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3" i="1" l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291" i="1"/>
  <c r="J292" i="1"/>
  <c r="BY293" i="1"/>
  <c r="BY294" i="1"/>
  <c r="BY295" i="1"/>
  <c r="BY296" i="1"/>
  <c r="BY297" i="1"/>
  <c r="BY298" i="1"/>
  <c r="BY299" i="1"/>
  <c r="BY300" i="1"/>
  <c r="BY301" i="1"/>
  <c r="BY302" i="1"/>
  <c r="BY303" i="1"/>
  <c r="BY304" i="1"/>
  <c r="BY305" i="1"/>
  <c r="BY306" i="1"/>
  <c r="BY307" i="1"/>
  <c r="BY308" i="1"/>
  <c r="BY309" i="1"/>
  <c r="BY310" i="1"/>
  <c r="BY311" i="1"/>
  <c r="BY312" i="1"/>
  <c r="BY313" i="1"/>
  <c r="BY314" i="1"/>
  <c r="BY315" i="1"/>
  <c r="BY316" i="1"/>
  <c r="BY317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CA293" i="1"/>
  <c r="CA294" i="1"/>
  <c r="CA295" i="1"/>
  <c r="CA296" i="1"/>
  <c r="CA297" i="1"/>
  <c r="CA298" i="1"/>
  <c r="CA299" i="1"/>
  <c r="CA300" i="1"/>
  <c r="CA301" i="1"/>
  <c r="CA302" i="1"/>
  <c r="CA303" i="1"/>
  <c r="CA304" i="1"/>
  <c r="CA305" i="1"/>
  <c r="CA306" i="1"/>
  <c r="CA307" i="1"/>
  <c r="CA308" i="1"/>
  <c r="CA309" i="1"/>
  <c r="CA310" i="1"/>
  <c r="CA311" i="1"/>
  <c r="CA312" i="1"/>
  <c r="CA313" i="1"/>
  <c r="CA314" i="1"/>
  <c r="CA315" i="1"/>
  <c r="CA316" i="1"/>
  <c r="CA317" i="1"/>
  <c r="F25" i="46"/>
  <c r="F24" i="50"/>
  <c r="F24" i="19"/>
  <c r="BY2" i="1" l="1"/>
  <c r="BY241" i="1" l="1"/>
  <c r="BY242" i="1"/>
  <c r="BY243" i="1"/>
  <c r="BZ241" i="1"/>
  <c r="BZ242" i="1"/>
  <c r="BZ243" i="1"/>
  <c r="J244" i="1"/>
  <c r="J245" i="1"/>
  <c r="J247" i="1"/>
  <c r="J249" i="1"/>
  <c r="J251" i="1"/>
  <c r="J252" i="1"/>
  <c r="J255" i="1"/>
  <c r="J259" i="1"/>
  <c r="J260" i="1"/>
  <c r="J263" i="1"/>
  <c r="J268" i="1"/>
  <c r="J269" i="1"/>
  <c r="J274" i="1"/>
  <c r="J275" i="1"/>
  <c r="J277" i="1"/>
  <c r="J278" i="1"/>
  <c r="J279" i="1"/>
  <c r="J280" i="1"/>
  <c r="J281" i="1"/>
  <c r="J283" i="1"/>
  <c r="J284" i="1"/>
  <c r="J285" i="1"/>
  <c r="J288" i="1"/>
  <c r="J289" i="1"/>
  <c r="J290" i="1"/>
  <c r="CA241" i="1"/>
  <c r="CA242" i="1"/>
  <c r="CA243" i="1"/>
  <c r="BY244" i="1" l="1"/>
  <c r="BZ244" i="1"/>
  <c r="CA244" i="1"/>
  <c r="BZ245" i="1" l="1"/>
  <c r="BY245" i="1"/>
  <c r="CA245" i="1"/>
  <c r="J240" i="1"/>
  <c r="BY240" i="1"/>
  <c r="BZ240" i="1"/>
  <c r="CA240" i="1"/>
  <c r="BY246" i="1" l="1"/>
  <c r="BZ246" i="1"/>
  <c r="CA246" i="1"/>
  <c r="J223" i="1"/>
  <c r="J224" i="1"/>
  <c r="J225" i="1"/>
  <c r="J227" i="1"/>
  <c r="J229" i="1"/>
  <c r="J231" i="1"/>
  <c r="J232" i="1"/>
  <c r="J233" i="1"/>
  <c r="J235" i="1"/>
  <c r="J238" i="1"/>
  <c r="J239" i="1"/>
  <c r="BY223" i="1"/>
  <c r="BY224" i="1"/>
  <c r="BY225" i="1"/>
  <c r="BY226" i="1"/>
  <c r="BY227" i="1"/>
  <c r="BY228" i="1"/>
  <c r="BY229" i="1"/>
  <c r="BY230" i="1"/>
  <c r="BY231" i="1"/>
  <c r="BY232" i="1"/>
  <c r="BY233" i="1"/>
  <c r="BY234" i="1"/>
  <c r="BY235" i="1"/>
  <c r="BY236" i="1"/>
  <c r="BY237" i="1"/>
  <c r="BY238" i="1"/>
  <c r="BY239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CA223" i="1"/>
  <c r="CA224" i="1"/>
  <c r="CA225" i="1"/>
  <c r="CA226" i="1"/>
  <c r="CA227" i="1"/>
  <c r="CA228" i="1"/>
  <c r="CA229" i="1"/>
  <c r="CA230" i="1"/>
  <c r="CA231" i="1"/>
  <c r="CA232" i="1"/>
  <c r="CA233" i="1"/>
  <c r="CA234" i="1"/>
  <c r="CA235" i="1"/>
  <c r="CA236" i="1"/>
  <c r="CA237" i="1"/>
  <c r="CA238" i="1"/>
  <c r="CA239" i="1"/>
  <c r="BY222" i="1"/>
  <c r="BZ222" i="1"/>
  <c r="CA222" i="1"/>
  <c r="BZ247" i="1" l="1"/>
  <c r="BY247" i="1"/>
  <c r="CA247" i="1"/>
  <c r="J214" i="1"/>
  <c r="J203" i="1"/>
  <c r="J182" i="1"/>
  <c r="J183" i="1"/>
  <c r="J212" i="1"/>
  <c r="J194" i="1"/>
  <c r="J202" i="1"/>
  <c r="J204" i="1"/>
  <c r="J186" i="1"/>
  <c r="J205" i="1"/>
  <c r="BY248" i="1" l="1"/>
  <c r="BZ248" i="1"/>
  <c r="CA248" i="1"/>
  <c r="BZ2" i="1"/>
  <c r="BZ3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105" i="1"/>
  <c r="BZ72" i="1"/>
  <c r="BZ102" i="1"/>
  <c r="BZ81" i="1"/>
  <c r="BZ86" i="1"/>
  <c r="BZ73" i="1"/>
  <c r="BZ74" i="1"/>
  <c r="BZ75" i="1"/>
  <c r="BZ80" i="1"/>
  <c r="BZ76" i="1"/>
  <c r="BZ89" i="1"/>
  <c r="BZ93" i="1"/>
  <c r="BZ82" i="1"/>
  <c r="BZ107" i="1"/>
  <c r="BZ78" i="1"/>
  <c r="BZ79" i="1"/>
  <c r="BZ97" i="1"/>
  <c r="BZ85" i="1"/>
  <c r="BZ87" i="1"/>
  <c r="BZ90" i="1"/>
  <c r="BZ91" i="1"/>
  <c r="BZ115" i="1"/>
  <c r="BZ98" i="1"/>
  <c r="BZ99" i="1"/>
  <c r="BZ100" i="1"/>
  <c r="BZ101" i="1"/>
  <c r="BZ83" i="1"/>
  <c r="BZ103" i="1"/>
  <c r="BZ104" i="1"/>
  <c r="BZ106" i="1"/>
  <c r="BZ108" i="1"/>
  <c r="BZ109" i="1"/>
  <c r="BZ110" i="1"/>
  <c r="BZ84" i="1"/>
  <c r="BZ111" i="1"/>
  <c r="BZ112" i="1"/>
  <c r="BZ114" i="1"/>
  <c r="BZ116" i="1"/>
  <c r="BZ95" i="1"/>
  <c r="BZ118" i="1"/>
  <c r="BZ96" i="1"/>
  <c r="BZ119" i="1"/>
  <c r="BZ92" i="1"/>
  <c r="BZ94" i="1"/>
  <c r="BZ77" i="1"/>
  <c r="BZ117" i="1"/>
  <c r="BZ88" i="1"/>
  <c r="BZ113" i="1"/>
  <c r="BZ120" i="1"/>
  <c r="BZ124" i="1"/>
  <c r="BZ128" i="1"/>
  <c r="BZ136" i="1"/>
  <c r="BZ133" i="1"/>
  <c r="BZ132" i="1"/>
  <c r="BZ137" i="1"/>
  <c r="BZ125" i="1"/>
  <c r="BZ131" i="1"/>
  <c r="BZ126" i="1"/>
  <c r="BZ127" i="1"/>
  <c r="BZ139" i="1"/>
  <c r="BZ138" i="1"/>
  <c r="BZ129" i="1"/>
  <c r="BZ123" i="1"/>
  <c r="BZ134" i="1"/>
  <c r="BZ130" i="1"/>
  <c r="BZ121" i="1"/>
  <c r="BZ122" i="1"/>
  <c r="BZ135" i="1"/>
  <c r="BZ151" i="1"/>
  <c r="BZ152" i="1"/>
  <c r="BZ162" i="1"/>
  <c r="BZ147" i="1"/>
  <c r="BZ142" i="1"/>
  <c r="BZ160" i="1"/>
  <c r="BZ140" i="1"/>
  <c r="BZ141" i="1"/>
  <c r="BZ157" i="1"/>
  <c r="BZ146" i="1"/>
  <c r="BZ155" i="1"/>
  <c r="BZ156" i="1"/>
  <c r="BZ150" i="1"/>
  <c r="BZ161" i="1"/>
  <c r="BZ154" i="1"/>
  <c r="BZ158" i="1"/>
  <c r="BZ153" i="1"/>
  <c r="BZ159" i="1"/>
  <c r="BZ145" i="1"/>
  <c r="BZ148" i="1"/>
  <c r="BZ144" i="1"/>
  <c r="BZ149" i="1"/>
  <c r="BZ143" i="1"/>
  <c r="BZ180" i="1"/>
  <c r="BZ171" i="1"/>
  <c r="BZ179" i="1"/>
  <c r="BZ172" i="1"/>
  <c r="BZ166" i="1"/>
  <c r="BZ177" i="1"/>
  <c r="BZ181" i="1"/>
  <c r="BZ165" i="1"/>
  <c r="BZ174" i="1"/>
  <c r="BZ163" i="1"/>
  <c r="BZ168" i="1"/>
  <c r="BZ164" i="1"/>
  <c r="BZ170" i="1"/>
  <c r="BZ167" i="1"/>
  <c r="BZ178" i="1"/>
  <c r="BZ169" i="1"/>
  <c r="BZ175" i="1"/>
  <c r="BZ173" i="1"/>
  <c r="BZ176" i="1"/>
  <c r="BZ208" i="1"/>
  <c r="BZ214" i="1"/>
  <c r="BZ212" i="1"/>
  <c r="BZ220" i="1"/>
  <c r="BZ207" i="1"/>
  <c r="BZ194" i="1"/>
  <c r="BZ184" i="1"/>
  <c r="BZ190" i="1"/>
  <c r="BZ216" i="1"/>
  <c r="BZ192" i="1"/>
  <c r="BZ201" i="1"/>
  <c r="BZ197" i="1"/>
  <c r="BZ199" i="1"/>
  <c r="BZ205" i="1"/>
  <c r="BZ202" i="1"/>
  <c r="BZ203" i="1"/>
  <c r="BZ209" i="1"/>
  <c r="BZ185" i="1"/>
  <c r="BZ189" i="1"/>
  <c r="BZ200" i="1"/>
  <c r="BZ198" i="1"/>
  <c r="BZ187" i="1"/>
  <c r="BZ221" i="1"/>
  <c r="BZ188" i="1"/>
  <c r="BZ182" i="1"/>
  <c r="BZ195" i="1"/>
  <c r="BZ196" i="1"/>
  <c r="BZ219" i="1"/>
  <c r="BZ204" i="1"/>
  <c r="BZ217" i="1"/>
  <c r="BZ193" i="1"/>
  <c r="BZ211" i="1"/>
  <c r="BZ191" i="1"/>
  <c r="BZ186" i="1"/>
  <c r="BZ215" i="1"/>
  <c r="BZ206" i="1"/>
  <c r="BZ218" i="1"/>
  <c r="BZ213" i="1"/>
  <c r="BZ210" i="1"/>
  <c r="BZ183" i="1"/>
  <c r="CA2" i="1"/>
  <c r="CA3" i="1"/>
  <c r="CA4" i="1"/>
  <c r="CA5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19" i="1"/>
  <c r="CA20" i="1"/>
  <c r="CA21" i="1"/>
  <c r="CA22" i="1"/>
  <c r="CA23" i="1"/>
  <c r="CA24" i="1"/>
  <c r="CA25" i="1"/>
  <c r="CA26" i="1"/>
  <c r="CA27" i="1"/>
  <c r="CA28" i="1"/>
  <c r="CA29" i="1"/>
  <c r="CA30" i="1"/>
  <c r="CA31" i="1"/>
  <c r="CA32" i="1"/>
  <c r="CA33" i="1"/>
  <c r="CA34" i="1"/>
  <c r="CA35" i="1"/>
  <c r="CA36" i="1"/>
  <c r="CA37" i="1"/>
  <c r="CA38" i="1"/>
  <c r="CA39" i="1"/>
  <c r="CA40" i="1"/>
  <c r="CA41" i="1"/>
  <c r="CA42" i="1"/>
  <c r="CA43" i="1"/>
  <c r="CA44" i="1"/>
  <c r="CA45" i="1"/>
  <c r="CA46" i="1"/>
  <c r="CA47" i="1"/>
  <c r="CA48" i="1"/>
  <c r="CA49" i="1"/>
  <c r="CA50" i="1"/>
  <c r="CA51" i="1"/>
  <c r="CA52" i="1"/>
  <c r="CA53" i="1"/>
  <c r="CA54" i="1"/>
  <c r="CA55" i="1"/>
  <c r="CA56" i="1"/>
  <c r="CA57" i="1"/>
  <c r="CA58" i="1"/>
  <c r="CA59" i="1"/>
  <c r="CA60" i="1"/>
  <c r="CA61" i="1"/>
  <c r="CA62" i="1"/>
  <c r="CA63" i="1"/>
  <c r="CA64" i="1"/>
  <c r="CA65" i="1"/>
  <c r="CA66" i="1"/>
  <c r="CA67" i="1"/>
  <c r="CA68" i="1"/>
  <c r="CA69" i="1"/>
  <c r="CA70" i="1"/>
  <c r="CA71" i="1"/>
  <c r="CA105" i="1"/>
  <c r="CA72" i="1"/>
  <c r="CA102" i="1"/>
  <c r="CA81" i="1"/>
  <c r="CA86" i="1"/>
  <c r="CA73" i="1"/>
  <c r="CA74" i="1"/>
  <c r="CA75" i="1"/>
  <c r="CA80" i="1"/>
  <c r="CA76" i="1"/>
  <c r="CA89" i="1"/>
  <c r="CA93" i="1"/>
  <c r="CA82" i="1"/>
  <c r="CA107" i="1"/>
  <c r="CA78" i="1"/>
  <c r="CA79" i="1"/>
  <c r="CA97" i="1"/>
  <c r="CA85" i="1"/>
  <c r="CA87" i="1"/>
  <c r="CA90" i="1"/>
  <c r="CA91" i="1"/>
  <c r="CA115" i="1"/>
  <c r="CA98" i="1"/>
  <c r="CA99" i="1"/>
  <c r="CA100" i="1"/>
  <c r="CA101" i="1"/>
  <c r="CA83" i="1"/>
  <c r="CA103" i="1"/>
  <c r="CA104" i="1"/>
  <c r="CA106" i="1"/>
  <c r="CA108" i="1"/>
  <c r="CA109" i="1"/>
  <c r="CA110" i="1"/>
  <c r="CA84" i="1"/>
  <c r="CA111" i="1"/>
  <c r="CA112" i="1"/>
  <c r="CA114" i="1"/>
  <c r="CA116" i="1"/>
  <c r="CA95" i="1"/>
  <c r="CA118" i="1"/>
  <c r="CA96" i="1"/>
  <c r="CA119" i="1"/>
  <c r="CA92" i="1"/>
  <c r="CA94" i="1"/>
  <c r="CA77" i="1"/>
  <c r="CA117" i="1"/>
  <c r="CA88" i="1"/>
  <c r="CA113" i="1"/>
  <c r="CA120" i="1"/>
  <c r="CA124" i="1"/>
  <c r="CA128" i="1"/>
  <c r="CA136" i="1"/>
  <c r="CA133" i="1"/>
  <c r="CA132" i="1"/>
  <c r="CA137" i="1"/>
  <c r="CA125" i="1"/>
  <c r="CA131" i="1"/>
  <c r="CA126" i="1"/>
  <c r="CA127" i="1"/>
  <c r="CA139" i="1"/>
  <c r="CA138" i="1"/>
  <c r="CA129" i="1"/>
  <c r="CA123" i="1"/>
  <c r="CA134" i="1"/>
  <c r="CA130" i="1"/>
  <c r="CA121" i="1"/>
  <c r="CA122" i="1"/>
  <c r="CA135" i="1"/>
  <c r="CA151" i="1"/>
  <c r="CA152" i="1"/>
  <c r="CA162" i="1"/>
  <c r="CA147" i="1"/>
  <c r="CA142" i="1"/>
  <c r="CA160" i="1"/>
  <c r="CA140" i="1"/>
  <c r="CA141" i="1"/>
  <c r="CA157" i="1"/>
  <c r="CA146" i="1"/>
  <c r="CA155" i="1"/>
  <c r="CA156" i="1"/>
  <c r="CA150" i="1"/>
  <c r="CA161" i="1"/>
  <c r="CA154" i="1"/>
  <c r="CA158" i="1"/>
  <c r="CA153" i="1"/>
  <c r="CA159" i="1"/>
  <c r="CA145" i="1"/>
  <c r="CA148" i="1"/>
  <c r="CA144" i="1"/>
  <c r="CA149" i="1"/>
  <c r="CA143" i="1"/>
  <c r="CA180" i="1"/>
  <c r="CA171" i="1"/>
  <c r="CA179" i="1"/>
  <c r="CA172" i="1"/>
  <c r="CA166" i="1"/>
  <c r="CA177" i="1"/>
  <c r="CA181" i="1"/>
  <c r="CA165" i="1"/>
  <c r="CA174" i="1"/>
  <c r="CA163" i="1"/>
  <c r="CA168" i="1"/>
  <c r="CA164" i="1"/>
  <c r="CA170" i="1"/>
  <c r="CA167" i="1"/>
  <c r="CA178" i="1"/>
  <c r="CA169" i="1"/>
  <c r="CA175" i="1"/>
  <c r="CA173" i="1"/>
  <c r="CA176" i="1"/>
  <c r="CA208" i="1"/>
  <c r="CA214" i="1"/>
  <c r="CA212" i="1"/>
  <c r="CA220" i="1"/>
  <c r="CA207" i="1"/>
  <c r="CA194" i="1"/>
  <c r="CA184" i="1"/>
  <c r="CA190" i="1"/>
  <c r="CA216" i="1"/>
  <c r="CA192" i="1"/>
  <c r="CA201" i="1"/>
  <c r="CA197" i="1"/>
  <c r="CA199" i="1"/>
  <c r="CA205" i="1"/>
  <c r="CA202" i="1"/>
  <c r="CA203" i="1"/>
  <c r="CA209" i="1"/>
  <c r="CA185" i="1"/>
  <c r="CA189" i="1"/>
  <c r="CA200" i="1"/>
  <c r="CA198" i="1"/>
  <c r="CA187" i="1"/>
  <c r="CA221" i="1"/>
  <c r="CA188" i="1"/>
  <c r="CA182" i="1"/>
  <c r="CA195" i="1"/>
  <c r="CA196" i="1"/>
  <c r="CA219" i="1"/>
  <c r="CA204" i="1"/>
  <c r="CA217" i="1"/>
  <c r="CA193" i="1"/>
  <c r="CA211" i="1"/>
  <c r="CA191" i="1"/>
  <c r="CA186" i="1"/>
  <c r="CA215" i="1"/>
  <c r="CA206" i="1"/>
  <c r="CA218" i="1"/>
  <c r="CA213" i="1"/>
  <c r="CA210" i="1"/>
  <c r="CA183" i="1"/>
  <c r="F25" i="52"/>
  <c r="F24" i="49"/>
  <c r="F24" i="47"/>
  <c r="F24" i="51"/>
  <c r="F24" i="39"/>
  <c r="F24" i="45"/>
  <c r="BZ249" i="1" l="1"/>
  <c r="BY249" i="1"/>
  <c r="CA249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105" i="1"/>
  <c r="J72" i="1"/>
  <c r="J102" i="1"/>
  <c r="J81" i="1"/>
  <c r="J86" i="1"/>
  <c r="J73" i="1"/>
  <c r="J74" i="1"/>
  <c r="J75" i="1"/>
  <c r="J80" i="1"/>
  <c r="J76" i="1"/>
  <c r="J93" i="1"/>
  <c r="J82" i="1"/>
  <c r="J107" i="1"/>
  <c r="J78" i="1"/>
  <c r="J79" i="1"/>
  <c r="J97" i="1"/>
  <c r="J87" i="1"/>
  <c r="J115" i="1"/>
  <c r="J99" i="1"/>
  <c r="J100" i="1"/>
  <c r="J103" i="1"/>
  <c r="J104" i="1"/>
  <c r="J106" i="1"/>
  <c r="J108" i="1"/>
  <c r="J109" i="1"/>
  <c r="J110" i="1"/>
  <c r="J111" i="1"/>
  <c r="J114" i="1"/>
  <c r="J95" i="1"/>
  <c r="J118" i="1"/>
  <c r="J96" i="1"/>
  <c r="J92" i="1"/>
  <c r="J94" i="1"/>
  <c r="J77" i="1"/>
  <c r="J117" i="1"/>
  <c r="J113" i="1"/>
  <c r="J120" i="1"/>
  <c r="J124" i="1"/>
  <c r="J128" i="1"/>
  <c r="J136" i="1"/>
  <c r="J133" i="1"/>
  <c r="J132" i="1"/>
  <c r="J137" i="1"/>
  <c r="J125" i="1"/>
  <c r="J131" i="1"/>
  <c r="J126" i="1"/>
  <c r="J138" i="1"/>
  <c r="J123" i="1"/>
  <c r="J134" i="1"/>
  <c r="J130" i="1"/>
  <c r="J121" i="1"/>
  <c r="J122" i="1"/>
  <c r="J135" i="1"/>
  <c r="J151" i="1"/>
  <c r="J147" i="1"/>
  <c r="J142" i="1"/>
  <c r="J160" i="1"/>
  <c r="J140" i="1"/>
  <c r="J141" i="1"/>
  <c r="J146" i="1"/>
  <c r="J155" i="1"/>
  <c r="J156" i="1"/>
  <c r="J150" i="1"/>
  <c r="J161" i="1"/>
  <c r="J154" i="1"/>
  <c r="J153" i="1"/>
  <c r="J159" i="1"/>
  <c r="J145" i="1"/>
  <c r="J148" i="1"/>
  <c r="J144" i="1"/>
  <c r="J149" i="1"/>
  <c r="J143" i="1"/>
  <c r="J179" i="1"/>
  <c r="J164" i="1"/>
  <c r="J178" i="1"/>
  <c r="J176" i="1"/>
  <c r="G15" i="39"/>
  <c r="BY250" i="1" l="1"/>
  <c r="BZ250" i="1"/>
  <c r="CA250" i="1"/>
  <c r="BY3" i="1"/>
  <c r="BY4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105" i="1"/>
  <c r="BY72" i="1"/>
  <c r="BY102" i="1"/>
  <c r="BY81" i="1"/>
  <c r="BY86" i="1"/>
  <c r="BY73" i="1"/>
  <c r="BY74" i="1"/>
  <c r="BY75" i="1"/>
  <c r="BY80" i="1"/>
  <c r="BY76" i="1"/>
  <c r="BY89" i="1"/>
  <c r="BY93" i="1"/>
  <c r="BY82" i="1"/>
  <c r="BY107" i="1"/>
  <c r="BY78" i="1"/>
  <c r="BY79" i="1"/>
  <c r="BY97" i="1"/>
  <c r="BY85" i="1"/>
  <c r="BY87" i="1"/>
  <c r="BY90" i="1"/>
  <c r="BY91" i="1"/>
  <c r="BY115" i="1"/>
  <c r="BY98" i="1"/>
  <c r="BY99" i="1"/>
  <c r="BY100" i="1"/>
  <c r="BY101" i="1"/>
  <c r="BY83" i="1"/>
  <c r="BY103" i="1"/>
  <c r="BY104" i="1"/>
  <c r="BY106" i="1"/>
  <c r="BY108" i="1"/>
  <c r="BY109" i="1"/>
  <c r="BY110" i="1"/>
  <c r="BY84" i="1"/>
  <c r="BY111" i="1"/>
  <c r="BY112" i="1"/>
  <c r="BY114" i="1"/>
  <c r="BY116" i="1"/>
  <c r="BY95" i="1"/>
  <c r="BY118" i="1"/>
  <c r="BY96" i="1"/>
  <c r="BY119" i="1"/>
  <c r="BY92" i="1"/>
  <c r="BY94" i="1"/>
  <c r="BY77" i="1"/>
  <c r="BY117" i="1"/>
  <c r="BY88" i="1"/>
  <c r="BY113" i="1"/>
  <c r="BY120" i="1"/>
  <c r="BY124" i="1"/>
  <c r="BY128" i="1"/>
  <c r="BY136" i="1"/>
  <c r="BY133" i="1"/>
  <c r="BY132" i="1"/>
  <c r="BY137" i="1"/>
  <c r="BY125" i="1"/>
  <c r="BY131" i="1"/>
  <c r="BY126" i="1"/>
  <c r="BY127" i="1"/>
  <c r="BY139" i="1"/>
  <c r="BY138" i="1"/>
  <c r="BY129" i="1"/>
  <c r="BY123" i="1"/>
  <c r="BY134" i="1"/>
  <c r="BY130" i="1"/>
  <c r="BY121" i="1"/>
  <c r="BY122" i="1"/>
  <c r="BY135" i="1"/>
  <c r="BY151" i="1"/>
  <c r="BY152" i="1"/>
  <c r="BY162" i="1"/>
  <c r="BY147" i="1"/>
  <c r="BY142" i="1"/>
  <c r="BY160" i="1"/>
  <c r="BY140" i="1"/>
  <c r="BY141" i="1"/>
  <c r="BY157" i="1"/>
  <c r="BY146" i="1"/>
  <c r="BY155" i="1"/>
  <c r="BY156" i="1"/>
  <c r="BY150" i="1"/>
  <c r="BY161" i="1"/>
  <c r="BY154" i="1"/>
  <c r="BY158" i="1"/>
  <c r="BY153" i="1"/>
  <c r="BY159" i="1"/>
  <c r="BY145" i="1"/>
  <c r="BY148" i="1"/>
  <c r="BY144" i="1"/>
  <c r="BY149" i="1"/>
  <c r="BY143" i="1"/>
  <c r="BY180" i="1"/>
  <c r="BY171" i="1"/>
  <c r="BY179" i="1"/>
  <c r="BY172" i="1"/>
  <c r="BY166" i="1"/>
  <c r="BY177" i="1"/>
  <c r="BY181" i="1"/>
  <c r="BY165" i="1"/>
  <c r="BY174" i="1"/>
  <c r="BY163" i="1"/>
  <c r="BY168" i="1"/>
  <c r="BY164" i="1"/>
  <c r="BY170" i="1"/>
  <c r="BY167" i="1"/>
  <c r="BY178" i="1"/>
  <c r="BY169" i="1"/>
  <c r="BY175" i="1"/>
  <c r="BY173" i="1"/>
  <c r="BY176" i="1"/>
  <c r="BY208" i="1"/>
  <c r="BY214" i="1"/>
  <c r="BY212" i="1"/>
  <c r="BY220" i="1"/>
  <c r="BY207" i="1"/>
  <c r="BY194" i="1"/>
  <c r="BY184" i="1"/>
  <c r="BY190" i="1"/>
  <c r="BY216" i="1"/>
  <c r="BY192" i="1"/>
  <c r="BY201" i="1"/>
  <c r="BY197" i="1"/>
  <c r="BY199" i="1"/>
  <c r="BY205" i="1"/>
  <c r="BY202" i="1"/>
  <c r="BY203" i="1"/>
  <c r="BY209" i="1"/>
  <c r="BY185" i="1"/>
  <c r="BY189" i="1"/>
  <c r="BY200" i="1"/>
  <c r="BY198" i="1"/>
  <c r="BY187" i="1"/>
  <c r="BY221" i="1"/>
  <c r="BY188" i="1"/>
  <c r="BY182" i="1"/>
  <c r="BY195" i="1"/>
  <c r="BY196" i="1"/>
  <c r="BY219" i="1"/>
  <c r="BY204" i="1"/>
  <c r="BY217" i="1"/>
  <c r="BY193" i="1"/>
  <c r="BY211" i="1"/>
  <c r="BY191" i="1"/>
  <c r="BY186" i="1"/>
  <c r="BY215" i="1"/>
  <c r="BY206" i="1"/>
  <c r="BY218" i="1"/>
  <c r="BY213" i="1"/>
  <c r="BY210" i="1"/>
  <c r="BY183" i="1"/>
  <c r="BZ251" i="1" l="1"/>
  <c r="BY251" i="1"/>
  <c r="CA251" i="1"/>
  <c r="BY252" i="1" l="1"/>
  <c r="BZ252" i="1"/>
  <c r="CA252" i="1"/>
  <c r="BZ253" i="1" l="1"/>
  <c r="BY253" i="1"/>
  <c r="CA253" i="1"/>
  <c r="BY254" i="1" l="1"/>
  <c r="BZ254" i="1"/>
  <c r="CA254" i="1"/>
  <c r="BZ255" i="1" l="1"/>
  <c r="BY255" i="1"/>
  <c r="CA255" i="1"/>
  <c r="BY256" i="1" l="1"/>
  <c r="BZ256" i="1"/>
  <c r="CA256" i="1"/>
  <c r="BZ257" i="1" l="1"/>
  <c r="BY257" i="1"/>
  <c r="CA257" i="1"/>
  <c r="BY258" i="1" l="1"/>
  <c r="BZ258" i="1"/>
  <c r="CA258" i="1"/>
  <c r="BZ259" i="1" l="1"/>
  <c r="BY259" i="1"/>
  <c r="CA259" i="1"/>
  <c r="BY260" i="1" l="1"/>
  <c r="BZ260" i="1"/>
  <c r="CA260" i="1"/>
  <c r="BZ261" i="1" l="1"/>
  <c r="BY261" i="1"/>
  <c r="CA261" i="1"/>
  <c r="BY262" i="1" l="1"/>
  <c r="BZ262" i="1"/>
  <c r="CA262" i="1"/>
  <c r="BZ263" i="1" l="1"/>
  <c r="BY263" i="1"/>
  <c r="CA263" i="1"/>
  <c r="BY264" i="1" l="1"/>
  <c r="BZ264" i="1"/>
  <c r="CA264" i="1"/>
  <c r="BZ265" i="1" l="1"/>
  <c r="BY265" i="1"/>
  <c r="CA265" i="1"/>
  <c r="BY266" i="1" l="1"/>
  <c r="BZ266" i="1"/>
  <c r="CA266" i="1"/>
  <c r="BZ267" i="1" l="1"/>
  <c r="BY267" i="1"/>
  <c r="CA267" i="1"/>
  <c r="BY268" i="1" l="1"/>
  <c r="BZ268" i="1"/>
  <c r="CA268" i="1"/>
  <c r="BZ269" i="1" l="1"/>
  <c r="CA269" i="1"/>
  <c r="BY269" i="1"/>
  <c r="BY270" i="1" l="1"/>
  <c r="BZ270" i="1"/>
  <c r="CA270" i="1"/>
  <c r="BZ271" i="1" l="1"/>
  <c r="BY271" i="1"/>
  <c r="CA271" i="1"/>
  <c r="CA272" i="1" l="1"/>
  <c r="BY272" i="1"/>
  <c r="BZ272" i="1"/>
  <c r="BZ273" i="1" l="1"/>
  <c r="BY273" i="1"/>
  <c r="CA273" i="1"/>
  <c r="BY274" i="1" l="1"/>
  <c r="BZ274" i="1"/>
  <c r="CA274" i="1"/>
  <c r="BZ275" i="1" l="1"/>
  <c r="BY275" i="1"/>
  <c r="CA275" i="1"/>
  <c r="CA276" i="1" l="1"/>
  <c r="BY276" i="1"/>
  <c r="BZ276" i="1"/>
  <c r="BZ277" i="1" l="1"/>
  <c r="CA277" i="1"/>
  <c r="BY277" i="1"/>
  <c r="BY278" i="1" l="1"/>
  <c r="BZ278" i="1"/>
  <c r="CA278" i="1"/>
  <c r="BZ279" i="1" l="1"/>
  <c r="BY279" i="1"/>
  <c r="CA279" i="1"/>
  <c r="CA280" i="1" l="1"/>
  <c r="BY280" i="1"/>
  <c r="BZ280" i="1"/>
  <c r="BZ281" i="1" l="1"/>
  <c r="BY281" i="1"/>
  <c r="CA281" i="1"/>
  <c r="BY282" i="1" l="1"/>
  <c r="BZ282" i="1"/>
  <c r="CA282" i="1"/>
  <c r="BZ283" i="1" l="1"/>
  <c r="BY283" i="1"/>
  <c r="CA283" i="1"/>
  <c r="CA284" i="1" l="1"/>
  <c r="BY284" i="1"/>
  <c r="BZ284" i="1"/>
  <c r="BZ285" i="1" l="1"/>
  <c r="CA285" i="1"/>
  <c r="BY285" i="1"/>
  <c r="BY286" i="1" l="1"/>
  <c r="BZ286" i="1"/>
  <c r="CA286" i="1"/>
  <c r="BZ287" i="1" l="1"/>
  <c r="BY287" i="1"/>
  <c r="CA287" i="1"/>
  <c r="CA288" i="1" l="1"/>
  <c r="BY288" i="1"/>
  <c r="BZ288" i="1"/>
  <c r="BZ289" i="1" l="1"/>
  <c r="CA289" i="1"/>
  <c r="BY289" i="1"/>
  <c r="BY290" i="1" l="1"/>
  <c r="BZ290" i="1"/>
  <c r="CA290" i="1"/>
  <c r="BZ291" i="1" l="1"/>
  <c r="BY291" i="1"/>
  <c r="CA291" i="1"/>
  <c r="CA292" i="1" l="1"/>
  <c r="BY292" i="1"/>
  <c r="BZ292" i="1"/>
</calcChain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Anexo Estadistico  V2.xlsx!Base_Encuestas" type="102" refreshedVersion="6" minRefreshableVersion="5">
    <extLst>
      <ext xmlns:x15="http://schemas.microsoft.com/office/spreadsheetml/2010/11/main" uri="{DE250136-89BD-433C-8126-D09CA5730AF9}">
        <x15:connection id="Base_Encuestas">
          <x15:rangePr sourceName="_xlcn.WorksheetConnection_AnexoEstadisticoV2.xlsxBase_Encuestas"/>
        </x15:connection>
      </ext>
    </extLst>
  </connection>
</connections>
</file>

<file path=xl/sharedStrings.xml><?xml version="1.0" encoding="utf-8"?>
<sst xmlns="http://schemas.openxmlformats.org/spreadsheetml/2006/main" count="2229" uniqueCount="232">
  <si>
    <t>SECTOR</t>
  </si>
  <si>
    <t>CATEGORÍA DE ALOJAMIENTO DEL ESTABLECIMIENTO</t>
  </si>
  <si>
    <t>TIPO DE ALOJAMIENTO</t>
  </si>
  <si>
    <t>TOTAL DE HABITACIONES</t>
  </si>
  <si>
    <t>TOTAL DE PLAZAS</t>
  </si>
  <si>
    <t>VENTAS POR ALOJAMIENTO ENERO-DICIEMBRE 2017</t>
  </si>
  <si>
    <t>VENTAS POR ALOJAMIENTO ENERO-DICIEMBRE 2018</t>
  </si>
  <si>
    <t xml:space="preserve">VENTAS POR ALOJAMIENTO ENERO-DICIEMBRE 2019 </t>
  </si>
  <si>
    <t>VENTAS POR ALOJAMIENTO DURANTE EL MES DE LA ENCUESTA</t>
  </si>
  <si>
    <t>HABITACIONES SIMPLES VENDIDAS</t>
  </si>
  <si>
    <t>HABITACIONES DOBLES VENDIDAS</t>
  </si>
  <si>
    <t>HABITACIONES TRIPLES VENDIDAS</t>
  </si>
  <si>
    <t>HABITACIONES CUADRUPLES VENDIDAS</t>
  </si>
  <si>
    <t>OTRAS HABITACIONES VENDIDAS</t>
  </si>
  <si>
    <t>TOTAL HABITACIONES VENDIDAS</t>
  </si>
  <si>
    <t>HABITACIONES  SIMPLES COMPLEMENTARIAS VENDIDAS EN EL MES DE ENCUESTA</t>
  </si>
  <si>
    <t>HABITACIONES DOBLES COMPLEMENTARIAS VENDIDAS EN EL MES DE ENCUESTA</t>
  </si>
  <si>
    <t>HABITACIONES TRIPLES COMPLEMENTARIAS VENDIDAS EN EL MES DE ENCUESTA</t>
  </si>
  <si>
    <t>HABITACIONES CUADRUPLES COMPLEMENTARIAS VENDIDAS EN EL MES DE ENCUESTA</t>
  </si>
  <si>
    <t>HABITACIONES  DE OTRO TIPO COMPLEMENTARIAS VENDIDAS EN EL MES DE ENCUESTA</t>
  </si>
  <si>
    <t>CAMAS SIMPLES ADICIONALES VENDIDAS EN EL MES DE ENCUESTA</t>
  </si>
  <si>
    <t>CAMAS DOBLES ADICIONALES VENDIDAS EN EL MES DE ENCUESTA</t>
  </si>
  <si>
    <t>CAMAS TRIPLES ADICIONALES VENDIDAS EN EL MES DE ENCUESTA</t>
  </si>
  <si>
    <t>CAMAS CUADRUPLES ADICIONALES VENDIDAS EN EL MES DE ENCUESTA</t>
  </si>
  <si>
    <t>CAMAS DE OTRO TIPO ADICIONALES VENDIDAS EN EL MES DE ENCUESTA</t>
  </si>
  <si>
    <t>LLEGADAS EN EL MES RESIDENTES</t>
  </si>
  <si>
    <t>LLEGADAS EN EL MES NO RESIDENTES</t>
  </si>
  <si>
    <t>TOTAL LLEGADAS</t>
  </si>
  <si>
    <t>PERNOCTACIONES RESIDENTES</t>
  </si>
  <si>
    <t>PERNOCTACIONES NO RESIDENTES</t>
  </si>
  <si>
    <t>TOTAL PERNOCTACIONES</t>
  </si>
  <si>
    <t>POSEE PMS</t>
  </si>
  <si>
    <t>PMS</t>
  </si>
  <si>
    <t xml:space="preserve">EMPLEADOS ADMINISTRATIVOS HOMBRES DE EMPLEO PERMANENTE </t>
  </si>
  <si>
    <t xml:space="preserve">EMPLEADOS ADMINISTRATIVOS MUJERES DE EMPLEO PERMANENTE </t>
  </si>
  <si>
    <t>EMPLEADOS OPERATIVOS HOMBRES DE EMPLEO PERMANENTE</t>
  </si>
  <si>
    <t>EMPLEADOS OPERATIVOS MUJERES DE EMPLEO PERMANENTE</t>
  </si>
  <si>
    <t>EMPLEADOS ADMINISTRATIVOS HOMBRES DE EMPLEO TEMPORAL</t>
  </si>
  <si>
    <t>EMPLEADOS ADMINISTRATIVOS MUJERES DE EMPLEO TEMPORAL</t>
  </si>
  <si>
    <t>EMPLEADOS OPERATIVOS HOMBRES DE EMPLEO TEMPORAL</t>
  </si>
  <si>
    <t>EMPLEADOS OPERATIVOS MUJERES DE EMPLEO TEMPORAL</t>
  </si>
  <si>
    <t>EMPLEADOS ADMINISTRATIVOS HOMBRES DE EMPLEO EVENTUAL</t>
  </si>
  <si>
    <t>EMPLEADOS ADMINISTRATIVOS MUJERES DE EMPLEO EVENTUAL</t>
  </si>
  <si>
    <t>EMPLEADOS OPERATIVOS HOMBRES DE EMPLEO EVENTUAL</t>
  </si>
  <si>
    <t>EMPLEADOS OPERATIVOS MUJERES DE EMPLEO EVENTUAL</t>
  </si>
  <si>
    <t>EMPLEOS</t>
  </si>
  <si>
    <t>HABITACIONES SENCILLAS RESERVADAS SIGUIENTE MES</t>
  </si>
  <si>
    <t>HABITACIONES DOBLES RESERVADAS SIGUIENTE MES</t>
  </si>
  <si>
    <t>HABITACIONES TRIPLES RESERVADAS SIGUIENTE MES</t>
  </si>
  <si>
    <t>HABITACIONES CUÁDRUPLES RESERVADAS SIGUIENTE MES</t>
  </si>
  <si>
    <t>HABITACIONES (OTROS) RESERVADAS SIGUIENTE MES</t>
  </si>
  <si>
    <t>TOTAL HAB RESERVADAS</t>
  </si>
  <si>
    <t>PERNOCTACIONES RESERVADAS SIGUIENTE MES</t>
  </si>
  <si>
    <t>ESPERA QUE PERNOCTACIONES</t>
  </si>
  <si>
    <t>PORCENTAJE PERNOCTACIONES</t>
  </si>
  <si>
    <t>ESPECTATIVA PERNOCTACIONES</t>
  </si>
  <si>
    <t>ESPERA QUE TARIFAS</t>
  </si>
  <si>
    <t>PORCENTAJE TARIFAS</t>
  </si>
  <si>
    <t>ESPECTATIVA TARIFAS</t>
  </si>
  <si>
    <t>ESPERA QUE EMPLEADOS ADMINISTRATIVOS</t>
  </si>
  <si>
    <t>PORCENTAJE EMPLEADOS ADMINISTRATIVOS</t>
  </si>
  <si>
    <t>ESPECTATIVA EMPLEADOS ADMINISTRATIVOS</t>
  </si>
  <si>
    <t>ESPERA QUE EMPLEADOS OPERATIVOS</t>
  </si>
  <si>
    <t>PORCENTAJE EMPLEADOS OPERATIVOS</t>
  </si>
  <si>
    <t>ESPECTATIVA EMPLEADOS OPERATIVOS</t>
  </si>
  <si>
    <t>NUMERO DE HABITACIONES QUE ESPERA VENDER SIGUIENTE FERIADO O VACACION</t>
  </si>
  <si>
    <t>DOBLES</t>
  </si>
  <si>
    <t>TRIPLES</t>
  </si>
  <si>
    <t>CUÁDRUPLE</t>
  </si>
  <si>
    <t>OTRO</t>
  </si>
  <si>
    <t>CONGRESOS</t>
  </si>
  <si>
    <t>CONVENCIONES</t>
  </si>
  <si>
    <t>SOCIALES</t>
  </si>
  <si>
    <t>OTRO TIPO DE EVENTOS</t>
  </si>
  <si>
    <t>FECHA</t>
  </si>
  <si>
    <t>DIAS DEL MES</t>
  </si>
  <si>
    <t>La Mariscal</t>
  </si>
  <si>
    <t>3 estrellas</t>
  </si>
  <si>
    <t>Hotel</t>
  </si>
  <si>
    <t>No</t>
  </si>
  <si>
    <t>Aumenten</t>
  </si>
  <si>
    <t>Se mantengan igual</t>
  </si>
  <si>
    <t>Eugenio Espejo</t>
  </si>
  <si>
    <t>Si</t>
  </si>
  <si>
    <t>TSHOTEL</t>
  </si>
  <si>
    <t>BEDS24</t>
  </si>
  <si>
    <t>Disminuyan</t>
  </si>
  <si>
    <t>La Delicia</t>
  </si>
  <si>
    <t>4 estrellas</t>
  </si>
  <si>
    <t>Lodge</t>
  </si>
  <si>
    <t>SIHOT</t>
  </si>
  <si>
    <t>SMART MANAGER</t>
  </si>
  <si>
    <t>Disminuyen</t>
  </si>
  <si>
    <t>Tumbaco</t>
  </si>
  <si>
    <t>5 estrellas</t>
  </si>
  <si>
    <t>Hostería</t>
  </si>
  <si>
    <t>Hacienda Turística</t>
  </si>
  <si>
    <t>Manuela Sáenz</t>
  </si>
  <si>
    <t>0</t>
  </si>
  <si>
    <t>CLOUDBEDS</t>
  </si>
  <si>
    <t>OPERA</t>
  </si>
  <si>
    <t>Hostal</t>
  </si>
  <si>
    <t>ZAK</t>
  </si>
  <si>
    <t>Los Chillos</t>
  </si>
  <si>
    <t>IQWARE</t>
  </si>
  <si>
    <t>ASI FRONT DESK</t>
  </si>
  <si>
    <t>BOOKING.COM/EXPEDIA/DESPEGAR</t>
  </si>
  <si>
    <t>WUBOOK (2AK)</t>
  </si>
  <si>
    <t>ALF</t>
  </si>
  <si>
    <t>Eloy Alfaro</t>
  </si>
  <si>
    <t>DATAFAS</t>
  </si>
  <si>
    <t>EZEESYSTEM</t>
  </si>
  <si>
    <t>ICG</t>
  </si>
  <si>
    <t>SEUZ</t>
  </si>
  <si>
    <t>WUBOOK</t>
  </si>
  <si>
    <t>EZEE ABSOLUTE</t>
  </si>
  <si>
    <t>CLOUBEDS</t>
  </si>
  <si>
    <t>NEW HOTEL</t>
  </si>
  <si>
    <t>TSHotel</t>
  </si>
  <si>
    <t>Aumentaren</t>
  </si>
  <si>
    <t>Cloudbeds</t>
  </si>
  <si>
    <t xml:space="preserve">OPERA </t>
  </si>
  <si>
    <t xml:space="preserve"> </t>
  </si>
  <si>
    <t>Ezee Absolute</t>
  </si>
  <si>
    <t>Tappetit</t>
  </si>
  <si>
    <t>Wubook</t>
  </si>
  <si>
    <t>Smart Manager</t>
  </si>
  <si>
    <t xml:space="preserve">Ezee Absolute </t>
  </si>
  <si>
    <t>Bookimg</t>
  </si>
  <si>
    <t>Fidelio expres</t>
  </si>
  <si>
    <t/>
  </si>
  <si>
    <t>MES</t>
  </si>
  <si>
    <t>*</t>
  </si>
  <si>
    <t>TOTAL DE EMPLEOS</t>
  </si>
  <si>
    <t>TOH</t>
  </si>
  <si>
    <t>TOTAL DE ESTANCIA MEDIA</t>
  </si>
  <si>
    <t>Estancia Media</t>
  </si>
  <si>
    <t>VENTAS POR ALOJAMIENTO DURANTE EL MES (MILES)</t>
  </si>
  <si>
    <t>TASA DE OCUPACIÓN HOTELERA</t>
  </si>
  <si>
    <t>Pernoctaciones</t>
  </si>
  <si>
    <t>Llegadas</t>
  </si>
  <si>
    <t>Ingresos</t>
  </si>
  <si>
    <t xml:space="preserve">Habitaciones Vendidas </t>
  </si>
  <si>
    <t xml:space="preserve">Establecimientos </t>
  </si>
  <si>
    <t>Empleo</t>
  </si>
  <si>
    <t>TOTAL DE LLEGADAS</t>
  </si>
  <si>
    <t>Total Pernoctaciones</t>
  </si>
  <si>
    <t>Tasa de Ocupación Hotelera</t>
  </si>
  <si>
    <t>Categoría</t>
  </si>
  <si>
    <t>Total</t>
  </si>
  <si>
    <t>4x4 Matriz de la Hotelería</t>
  </si>
  <si>
    <t>AÑO</t>
  </si>
  <si>
    <t>Etiquetas de fila</t>
  </si>
  <si>
    <t>Total general</t>
  </si>
  <si>
    <t>TOTAL DE HABITACIONES VENDIDAS</t>
  </si>
  <si>
    <t>Etiquetas de columna</t>
  </si>
  <si>
    <t>a. Enero</t>
  </si>
  <si>
    <t>Tarif x hab ocup</t>
  </si>
  <si>
    <t>Recuento de NÚMERO DE REGISTRO TURÍSTICO</t>
  </si>
  <si>
    <t>TOTAL DE PERNOCTACIONES</t>
  </si>
  <si>
    <t>TASA DE OCUPACUPACIÓN HOTELERA</t>
  </si>
  <si>
    <t>b. Febrero</t>
  </si>
  <si>
    <t>c. Marzo</t>
  </si>
  <si>
    <t>d. Abril</t>
  </si>
  <si>
    <t>e. Mayo</t>
  </si>
  <si>
    <t>l. Diciembre</t>
  </si>
  <si>
    <t>EMPLEO - MES</t>
  </si>
  <si>
    <t>EMPLEO - CAT</t>
  </si>
  <si>
    <t>EMPLEO - SECT</t>
  </si>
  <si>
    <t>ESTABLECIMIENTOS - MES</t>
  </si>
  <si>
    <t>ESTABLECIMIENTOS - CAT</t>
  </si>
  <si>
    <t>ESTABLECIMIENTOS - SECT</t>
  </si>
  <si>
    <t>ESTANCIA MEDIA - SECT</t>
  </si>
  <si>
    <t>ESTANCIA MEDIA - MES</t>
  </si>
  <si>
    <t>HABITACIONES VENDIDAS - MES</t>
  </si>
  <si>
    <t>HABITACIONES VENDIDAS - SECT</t>
  </si>
  <si>
    <t>HABITACIONES VENDIDAS - CAT</t>
  </si>
  <si>
    <t>INGRESOS - MES</t>
  </si>
  <si>
    <t>INGRESOS - SECT</t>
  </si>
  <si>
    <t>INGRESOS - CAT</t>
  </si>
  <si>
    <t>LLEGADAS - MES</t>
  </si>
  <si>
    <t>PERNOCTACIONES - MES</t>
  </si>
  <si>
    <t>PERNOCTACIONES - CAT</t>
  </si>
  <si>
    <t>PERNOCTACIONES - SECT</t>
  </si>
  <si>
    <t>TARIFA X HAB OCUPADA - MES</t>
  </si>
  <si>
    <t>TARIFA X HAB OCUPADA - SECT</t>
  </si>
  <si>
    <t>TOH - CAT</t>
  </si>
  <si>
    <t>TOH - SECT</t>
  </si>
  <si>
    <t>ESTANCIA MEDIA - CAT</t>
  </si>
  <si>
    <t>LLEGADAS - CAT</t>
  </si>
  <si>
    <t>EMPLEO - EVO</t>
  </si>
  <si>
    <t>ESTABLECIMIENTOS - EVO</t>
  </si>
  <si>
    <t>ESTANCIA MEDIA - EVO</t>
  </si>
  <si>
    <t>HABITACIONES VENDIDAS - EVO</t>
  </si>
  <si>
    <t>INGRESOS - EVO</t>
  </si>
  <si>
    <t>LLEGADAS - EVO</t>
  </si>
  <si>
    <t>PERNOCTACIONES - EVO</t>
  </si>
  <si>
    <t>TOH - EVO</t>
  </si>
  <si>
    <t>LLEGADAS - SECT</t>
  </si>
  <si>
    <t xml:space="preserve">Tarifa de Habitación Ocupada </t>
  </si>
  <si>
    <t>ESTANCIA MEDIA - TIPO</t>
  </si>
  <si>
    <t>TARIFA X HAB OCUPADA - TIPO</t>
  </si>
  <si>
    <t>TOTAL DE TARIFA DE HABITACIÓN OCUPADA</t>
  </si>
  <si>
    <t>TOTAL DE RESPUESTAS DE ESTABLECIMIENTO</t>
  </si>
  <si>
    <t>Tarifa de Habitación Ocupada</t>
  </si>
  <si>
    <t>TOTAL DE INGRESOS (MILES)</t>
  </si>
  <si>
    <t>f. Junio</t>
  </si>
  <si>
    <t>TARIFA X HAB OCUPADA - EVO</t>
  </si>
  <si>
    <t>TARIFA X HAB OCUPADA - CAT</t>
  </si>
  <si>
    <t>3 Estrellas</t>
  </si>
  <si>
    <t xml:space="preserve">                                   HOTELERA</t>
  </si>
  <si>
    <t xml:space="preserve">                      ENCUESTA DE OCUPACIÓN</t>
  </si>
  <si>
    <t>EMPLEO  - TIPO</t>
  </si>
  <si>
    <t>ESTABLECIMIENTOS  - TIPO</t>
  </si>
  <si>
    <t>HABITACIONES VENDIDAS - TIPO</t>
  </si>
  <si>
    <t>INGRESOS - TIPO</t>
  </si>
  <si>
    <t>LLEGADAS - TIPO</t>
  </si>
  <si>
    <t>PERNOCTACIONES - TIPO</t>
  </si>
  <si>
    <t xml:space="preserve"> TOTAL PERNOCTACIONES</t>
  </si>
  <si>
    <t>TOH - TIPO</t>
  </si>
  <si>
    <t xml:space="preserve"> VENTAS POR ALOJAMIENTO DURANTE EL MES (MILES)</t>
  </si>
  <si>
    <t xml:space="preserve"> TOTAL LLEGADAS</t>
  </si>
  <si>
    <t>Suma de VENTAS POR ALOJAMIENTO DURANTE EL MES (MILES)</t>
  </si>
  <si>
    <t>4 Estrellas</t>
  </si>
  <si>
    <t>5 Estrellas</t>
  </si>
  <si>
    <t>g. Julio</t>
  </si>
  <si>
    <t>h. Agosto</t>
  </si>
  <si>
    <t>i. Septiembre</t>
  </si>
  <si>
    <t>Recuento de EMPLEOS</t>
  </si>
  <si>
    <t>Recuento de TOTAL HABITACIONES VENDIDAS</t>
  </si>
  <si>
    <t>Suma de EMPLEOS</t>
  </si>
  <si>
    <t>Suma de TOTAL HABITACIONES VENDIDAS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</si>
</sst>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&quot;$&quot;#,##0.00"/>
    <numFmt numFmtId="166" formatCode="0.00\ %;\-0.00\ %;0.00\ %"/>
    <numFmt numFmtId="167" formatCode="\$#,##0.00;\-\$#,##0.00;\$#,##0.00"/>
    <numFmt numFmtId="168" formatCode="_(&quot;$&quot;\ * #,##0_);_(&quot;$&quot;\ * \(#,##0\);_(&quot;$&quot;\ * &quot;-&quot;??_);_(@_)"/>
  </numFmts>
  <fonts count="29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1"/>
      <name val="Abadi"/>
      <family val="2"/>
    </font>
    <font>
      <b/>
      <sz val="36"/>
      <color theme="0"/>
      <name val="Gadugi"/>
      <family val="2"/>
    </font>
    <font>
      <b/>
      <sz val="32"/>
      <color theme="0"/>
      <name val="Century Gothic"/>
      <family val="2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4"/>
      <color theme="2" tint="-0.749992370372631"/>
      <name val="Arial"/>
      <family val="2"/>
      <scheme val="minor"/>
    </font>
    <font>
      <b/>
      <sz val="14"/>
      <color theme="4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3" tint="-0.249977111117893"/>
      <name val="Arial"/>
      <family val="2"/>
      <scheme val="minor"/>
    </font>
    <font>
      <sz val="14"/>
      <color theme="3" tint="-0.249977111117893"/>
      <name val="Arial"/>
      <family val="2"/>
      <scheme val="minor"/>
    </font>
    <font>
      <b/>
      <sz val="18"/>
      <color theme="2" tint="-0.499984740745262"/>
      <name val="Arial"/>
      <family val="2"/>
      <scheme val="minor"/>
    </font>
    <font>
      <sz val="18"/>
      <color theme="1"/>
      <name val="Arial"/>
      <family val="2"/>
      <scheme val="minor"/>
    </font>
    <font>
      <b/>
      <sz val="42"/>
      <color theme="0"/>
      <name val="Gadugi"/>
      <family val="2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2" tint="-0.749992370372631"/>
      <name val="Arial"/>
      <family val="2"/>
      <scheme val="minor"/>
    </font>
    <font>
      <sz val="18"/>
      <color theme="2" tint="-0.74999237037263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b/>
      <sz val="16"/>
      <color theme="1"/>
      <name val="Gadugi"/>
      <family val="2"/>
    </font>
    <font>
      <b/>
      <sz val="20"/>
      <color theme="1"/>
      <name val="Gadugi"/>
      <family val="2"/>
    </font>
    <font>
      <b/>
      <sz val="20"/>
      <color theme="0"/>
      <name val="Gadugi"/>
      <family val="2"/>
    </font>
    <font>
      <b/>
      <sz val="16"/>
      <color rgb="FF008080"/>
      <name val="Gadugi"/>
      <family val="2"/>
    </font>
    <font>
      <b/>
      <sz val="18"/>
      <color rgb="FF008080"/>
      <name val="Segoe UI Light"/>
      <family val="2"/>
    </font>
    <font>
      <b/>
      <sz val="16"/>
      <color theme="1"/>
      <name val="Segoe UI Light"/>
      <family val="2"/>
    </font>
    <font>
      <sz val="11"/>
      <color theme="1"/>
      <name val="Arial"/>
      <family val="2"/>
      <scheme val="major"/>
    </font>
    <font>
      <b/>
      <sz val="11"/>
      <color theme="1"/>
      <name val="Arial"/>
      <family val="2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220153"/>
        <bgColor indexed="64"/>
      </patternFill>
    </fill>
    <fill>
      <patternFill patternType="solid">
        <fgColor rgb="FF00D29B"/>
        <bgColor indexed="64"/>
      </patternFill>
    </fill>
    <fill>
      <patternFill patternType="solid">
        <fgColor rgb="FF710944"/>
        <bgColor indexed="64"/>
      </patternFill>
    </fill>
    <fill>
      <patternFill patternType="solid">
        <fgColor rgb="FF7F152E"/>
        <bgColor indexed="64"/>
      </patternFill>
    </fill>
    <fill>
      <patternFill patternType="solid">
        <fgColor rgb="FF038B71"/>
        <bgColor indexed="64"/>
      </patternFill>
    </fill>
    <fill>
      <patternFill patternType="solid">
        <fgColor rgb="FFED8E05"/>
        <bgColor indexed="64"/>
      </patternFill>
    </fill>
    <fill>
      <patternFill patternType="solid">
        <fgColor rgb="FF003078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00A4DE"/>
        <bgColor indexed="64"/>
      </patternFill>
    </fill>
    <fill>
      <patternFill patternType="solid">
        <fgColor rgb="FF7B4E9C"/>
        <bgColor indexed="64"/>
      </patternFill>
    </fill>
    <fill>
      <patternFill patternType="solid">
        <fgColor rgb="FF9C8A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7F152E"/>
      </patternFill>
    </fill>
    <fill>
      <patternFill patternType="solid">
        <fgColor rgb="FF00A1DE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rgb="FF008080"/>
      </right>
      <top/>
      <bottom/>
      <diagonal/>
    </border>
    <border>
      <left style="medium">
        <color rgb="FF008080"/>
      </left>
      <right style="medium">
        <color rgb="FF008080"/>
      </right>
      <top style="medium">
        <color theme="0"/>
      </top>
      <bottom/>
      <diagonal/>
    </border>
    <border>
      <left/>
      <right style="medium">
        <color rgb="FF008080"/>
      </right>
      <top style="medium">
        <color theme="0"/>
      </top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medium">
        <color rgb="FF008080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242">
    <xf numFmtId="0" fontId="0" fillId="0" borderId="0" xfId="0"/>
    <xf numFmtId="0" fontId="7" fillId="0" borderId="0" xfId="2" applyFont="1" applyFill="1" applyAlignment="1">
      <alignment horizontal="left"/>
    </xf>
    <xf numFmtId="0" fontId="8" fillId="0" borderId="0" xfId="2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10" fillId="0" borderId="0" xfId="0" applyFont="1" applyFill="1"/>
    <xf numFmtId="0" fontId="11" fillId="0" borderId="0" xfId="0" applyFont="1" applyFill="1"/>
    <xf numFmtId="0" fontId="13" fillId="0" borderId="0" xfId="0" applyFont="1" applyFill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left"/>
    </xf>
    <xf numFmtId="166" fontId="0" fillId="0" borderId="0" xfId="0" applyNumberFormat="1"/>
    <xf numFmtId="167" fontId="0" fillId="0" borderId="0" xfId="0" applyNumberFormat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2" fillId="2" borderId="0" xfId="0" applyFont="1" applyFill="1"/>
    <xf numFmtId="0" fontId="1" fillId="2" borderId="0" xfId="0" applyFont="1" applyFill="1"/>
    <xf numFmtId="0" fontId="12" fillId="0" borderId="0" xfId="0" applyFont="1" applyFill="1" applyAlignment="1">
      <alignment horizontal="left"/>
    </xf>
    <xf numFmtId="0" fontId="16" fillId="7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/>
    </xf>
    <xf numFmtId="0" fontId="16" fillId="3" borderId="0" xfId="0" applyNumberFormat="1" applyFont="1" applyFill="1"/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4" borderId="0" xfId="0" applyNumberFormat="1" applyFont="1" applyFill="1"/>
    <xf numFmtId="0" fontId="16" fillId="5" borderId="0" xfId="0" applyFont="1" applyFill="1"/>
    <xf numFmtId="0" fontId="16" fillId="5" borderId="0" xfId="0" applyFont="1" applyFill="1" applyAlignment="1">
      <alignment horizontal="left"/>
    </xf>
    <xf numFmtId="2" fontId="16" fillId="5" borderId="0" xfId="0" applyNumberFormat="1" applyFont="1" applyFill="1"/>
    <xf numFmtId="0" fontId="16" fillId="7" borderId="0" xfId="0" applyFont="1" applyFill="1" applyAlignment="1">
      <alignment horizontal="left"/>
    </xf>
    <xf numFmtId="0" fontId="16" fillId="7" borderId="0" xfId="0" applyNumberFormat="1" applyFont="1" applyFill="1"/>
    <xf numFmtId="0" fontId="16" fillId="8" borderId="0" xfId="0" applyFont="1" applyFill="1"/>
    <xf numFmtId="0" fontId="16" fillId="8" borderId="0" xfId="0" applyFont="1" applyFill="1" applyAlignment="1">
      <alignment horizontal="left"/>
    </xf>
    <xf numFmtId="0" fontId="16" fillId="8" borderId="0" xfId="0" applyNumberFormat="1" applyFont="1" applyFill="1"/>
    <xf numFmtId="0" fontId="16" fillId="9" borderId="0" xfId="0" applyFont="1" applyFill="1"/>
    <xf numFmtId="0" fontId="16" fillId="9" borderId="0" xfId="0" applyFont="1" applyFill="1" applyAlignment="1">
      <alignment horizontal="left"/>
    </xf>
    <xf numFmtId="0" fontId="16" fillId="9" borderId="0" xfId="0" applyNumberFormat="1" applyFont="1" applyFill="1"/>
    <xf numFmtId="0" fontId="16" fillId="11" borderId="0" xfId="0" applyFont="1" applyFill="1"/>
    <xf numFmtId="0" fontId="16" fillId="11" borderId="0" xfId="0" applyFont="1" applyFill="1" applyAlignment="1">
      <alignment horizontal="left"/>
    </xf>
    <xf numFmtId="0" fontId="16" fillId="11" borderId="0" xfId="0" applyNumberFormat="1" applyFont="1" applyFill="1"/>
    <xf numFmtId="0" fontId="16" fillId="6" borderId="0" xfId="0" applyFont="1" applyFill="1" applyAlignment="1">
      <alignment horizontal="left"/>
    </xf>
    <xf numFmtId="167" fontId="16" fillId="6" borderId="0" xfId="0" applyNumberFormat="1" applyFont="1" applyFill="1"/>
    <xf numFmtId="0" fontId="16" fillId="6" borderId="0" xfId="0" applyFont="1" applyFill="1"/>
    <xf numFmtId="0" fontId="9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/>
    <xf numFmtId="0" fontId="18" fillId="0" borderId="0" xfId="0" applyFont="1" applyFill="1" applyAlignment="1"/>
    <xf numFmtId="0" fontId="16" fillId="13" borderId="0" xfId="0" applyFont="1" applyFill="1"/>
    <xf numFmtId="0" fontId="16" fillId="13" borderId="0" xfId="0" applyFont="1" applyFill="1" applyAlignment="1">
      <alignment horizontal="left"/>
    </xf>
    <xf numFmtId="166" fontId="16" fillId="13" borderId="0" xfId="0" applyNumberFormat="1" applyFont="1" applyFill="1"/>
    <xf numFmtId="0" fontId="16" fillId="13" borderId="0" xfId="0" applyFont="1" applyFill="1" applyAlignment="1"/>
    <xf numFmtId="166" fontId="16" fillId="13" borderId="0" xfId="0" applyNumberFormat="1" applyFont="1" applyFill="1" applyAlignment="1"/>
    <xf numFmtId="0" fontId="0" fillId="14" borderId="0" xfId="0" applyFill="1"/>
    <xf numFmtId="0" fontId="16" fillId="8" borderId="0" xfId="0" applyFont="1" applyFill="1" applyAlignment="1"/>
    <xf numFmtId="2" fontId="16" fillId="5" borderId="0" xfId="0" applyNumberFormat="1" applyFont="1" applyFill="1" applyAlignment="1"/>
    <xf numFmtId="0" fontId="16" fillId="5" borderId="0" xfId="0" applyFont="1" applyFill="1" applyAlignment="1"/>
    <xf numFmtId="0" fontId="16" fillId="4" borderId="0" xfId="0" applyNumberFormat="1" applyFont="1" applyFill="1" applyAlignment="1"/>
    <xf numFmtId="0" fontId="16" fillId="4" borderId="0" xfId="0" applyFont="1" applyFill="1" applyAlignment="1"/>
    <xf numFmtId="0" fontId="20" fillId="0" borderId="0" xfId="0" applyFont="1" applyFill="1" applyAlignment="1">
      <alignment horizontal="left"/>
    </xf>
    <xf numFmtId="0" fontId="0" fillId="14" borderId="0" xfId="0" applyFill="1" applyAlignment="1">
      <alignment vertical="center"/>
    </xf>
    <xf numFmtId="0" fontId="0" fillId="0" borderId="0" xfId="0" pivotButton="1"/>
    <xf numFmtId="0" fontId="16" fillId="15" borderId="0" xfId="0" applyFont="1" applyFill="1"/>
    <xf numFmtId="0" fontId="16" fillId="15" borderId="0" xfId="0" applyFont="1" applyFill="1" applyAlignment="1"/>
    <xf numFmtId="167" fontId="16" fillId="15" borderId="0" xfId="0" applyNumberFormat="1" applyFont="1" applyFill="1" applyAlignment="1"/>
    <xf numFmtId="0" fontId="16" fillId="7" borderId="0" xfId="0" applyFont="1" applyFill="1" applyAlignment="1"/>
    <xf numFmtId="0" fontId="16" fillId="16" borderId="0" xfId="0" applyFont="1" applyFill="1"/>
    <xf numFmtId="0" fontId="16" fillId="16" borderId="0" xfId="0" applyFont="1" applyFill="1" applyAlignment="1">
      <alignment horizontal="left"/>
    </xf>
    <xf numFmtId="0" fontId="16" fillId="16" borderId="0" xfId="0" applyNumberFormat="1" applyFont="1" applyFill="1"/>
    <xf numFmtId="168" fontId="0" fillId="0" borderId="0" xfId="0" applyNumberFormat="1"/>
    <xf numFmtId="168" fontId="16" fillId="8" borderId="0" xfId="0" applyNumberFormat="1" applyFont="1" applyFill="1"/>
    <xf numFmtId="168" fontId="0" fillId="0" borderId="0" xfId="0" applyNumberFormat="1" applyAlignment="1">
      <alignment horizontal="left"/>
    </xf>
    <xf numFmtId="168" fontId="16" fillId="8" borderId="0" xfId="0" applyNumberFormat="1" applyFont="1" applyFill="1" applyAlignment="1">
      <alignment horizontal="left"/>
    </xf>
    <xf numFmtId="168" fontId="16" fillId="8" borderId="0" xfId="0" applyNumberFormat="1" applyFont="1" applyFill="1" applyAlignment="1"/>
    <xf numFmtId="0" fontId="23" fillId="10" borderId="10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2" fontId="21" fillId="10" borderId="15" xfId="0" applyNumberFormat="1" applyFont="1" applyFill="1" applyBorder="1" applyAlignment="1">
      <alignment horizontal="center" vertical="center"/>
    </xf>
    <xf numFmtId="3" fontId="21" fillId="10" borderId="15" xfId="0" applyNumberFormat="1" applyFont="1" applyFill="1" applyBorder="1" applyAlignment="1">
      <alignment horizontal="center" vertical="center"/>
    </xf>
    <xf numFmtId="3" fontId="24" fillId="0" borderId="20" xfId="0" applyNumberFormat="1" applyFont="1" applyFill="1" applyBorder="1" applyAlignment="1">
      <alignment horizontal="center"/>
    </xf>
    <xf numFmtId="3" fontId="24" fillId="0" borderId="21" xfId="0" applyNumberFormat="1" applyFont="1" applyFill="1" applyBorder="1" applyAlignment="1">
      <alignment horizontal="center"/>
    </xf>
    <xf numFmtId="2" fontId="24" fillId="0" borderId="19" xfId="0" applyNumberFormat="1" applyFont="1" applyFill="1" applyBorder="1" applyAlignment="1">
      <alignment horizontal="center"/>
    </xf>
    <xf numFmtId="2" fontId="24" fillId="0" borderId="22" xfId="0" applyNumberFormat="1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/>
    <xf numFmtId="1" fontId="16" fillId="7" borderId="0" xfId="0" applyNumberFormat="1" applyFont="1" applyFill="1"/>
    <xf numFmtId="1" fontId="16" fillId="7" borderId="0" xfId="0" applyNumberFormat="1" applyFont="1" applyFill="1" applyAlignment="1"/>
    <xf numFmtId="2" fontId="21" fillId="10" borderId="14" xfId="0" applyNumberFormat="1" applyFont="1" applyFill="1" applyBorder="1" applyAlignment="1">
      <alignment horizontal="center" vertical="center"/>
    </xf>
    <xf numFmtId="2" fontId="24" fillId="0" borderId="12" xfId="0" applyNumberFormat="1" applyFont="1" applyFill="1" applyBorder="1" applyAlignment="1">
      <alignment horizontal="center"/>
    </xf>
    <xf numFmtId="2" fontId="24" fillId="0" borderId="17" xfId="0" applyNumberFormat="1" applyFont="1" applyFill="1" applyBorder="1" applyAlignment="1">
      <alignment horizontal="center"/>
    </xf>
    <xf numFmtId="0" fontId="22" fillId="10" borderId="16" xfId="0" applyFont="1" applyFill="1" applyBorder="1" applyAlignment="1">
      <alignment horizontal="center" vertical="center" wrapText="1"/>
    </xf>
    <xf numFmtId="0" fontId="26" fillId="10" borderId="12" xfId="0" applyFont="1" applyFill="1" applyBorder="1" applyAlignment="1">
      <alignment horizontal="center" wrapText="1"/>
    </xf>
    <xf numFmtId="10" fontId="24" fillId="0" borderId="10" xfId="0" applyNumberFormat="1" applyFont="1" applyFill="1" applyBorder="1" applyAlignment="1">
      <alignment horizontal="center"/>
    </xf>
    <xf numFmtId="10" fontId="24" fillId="0" borderId="11" xfId="0" applyNumberFormat="1" applyFont="1" applyFill="1" applyBorder="1" applyAlignment="1">
      <alignment horizontal="center"/>
    </xf>
    <xf numFmtId="10" fontId="21" fillId="10" borderId="13" xfId="0" applyNumberFormat="1" applyFont="1" applyFill="1" applyBorder="1" applyAlignment="1">
      <alignment horizontal="center" vertical="center"/>
    </xf>
    <xf numFmtId="0" fontId="27" fillId="0" borderId="0" xfId="0" applyFont="1"/>
    <xf numFmtId="0" fontId="27" fillId="14" borderId="0" xfId="0" applyFont="1" applyFill="1" applyBorder="1" applyAlignment="1">
      <alignment horizontal="left"/>
    </xf>
    <xf numFmtId="0" fontId="27" fillId="14" borderId="0" xfId="0" applyFont="1" applyFill="1" applyBorder="1"/>
    <xf numFmtId="1" fontId="27" fillId="14" borderId="0" xfId="0" applyNumberFormat="1" applyFont="1" applyFill="1" applyBorder="1" applyAlignment="1">
      <alignment horizontal="center"/>
    </xf>
    <xf numFmtId="0" fontId="27" fillId="14" borderId="0" xfId="0" applyFont="1" applyFill="1" applyBorder="1" applyAlignment="1">
      <alignment horizontal="center"/>
    </xf>
    <xf numFmtId="17" fontId="27" fillId="14" borderId="0" xfId="0" applyNumberFormat="1" applyFont="1" applyFill="1" applyBorder="1" applyAlignment="1">
      <alignment horizontal="center"/>
    </xf>
    <xf numFmtId="0" fontId="27" fillId="14" borderId="0" xfId="0" applyNumberFormat="1" applyFont="1" applyFill="1" applyBorder="1" applyAlignment="1">
      <alignment horizontal="center"/>
    </xf>
    <xf numFmtId="1" fontId="27" fillId="17" borderId="0" xfId="3" applyNumberFormat="1" applyFont="1" applyFill="1" applyBorder="1" applyAlignment="1">
      <alignment horizontal="center"/>
    </xf>
    <xf numFmtId="1" fontId="27" fillId="14" borderId="0" xfId="3" applyNumberFormat="1" applyFont="1" applyFill="1" applyBorder="1" applyAlignment="1">
      <alignment horizontal="center"/>
    </xf>
    <xf numFmtId="1" fontId="27" fillId="17" borderId="0" xfId="0" applyNumberFormat="1" applyFont="1" applyFill="1" applyBorder="1" applyAlignment="1">
      <alignment horizontal="center"/>
    </xf>
    <xf numFmtId="0" fontId="27" fillId="14" borderId="0" xfId="0" applyFont="1" applyFill="1" applyAlignment="1">
      <alignment horizontal="left"/>
    </xf>
    <xf numFmtId="0" fontId="27" fillId="14" borderId="0" xfId="0" applyFont="1" applyFill="1"/>
    <xf numFmtId="0" fontId="27" fillId="14" borderId="0" xfId="0" applyFont="1" applyFill="1" applyAlignment="1">
      <alignment horizontal="center"/>
    </xf>
    <xf numFmtId="0" fontId="27" fillId="14" borderId="23" xfId="0" applyNumberFormat="1" applyFont="1" applyFill="1" applyBorder="1" applyAlignment="1">
      <alignment horizontal="center"/>
    </xf>
    <xf numFmtId="0" fontId="27" fillId="14" borderId="0" xfId="0" quotePrefix="1" applyNumberFormat="1" applyFont="1" applyFill="1" applyAlignment="1">
      <alignment horizontal="center"/>
    </xf>
    <xf numFmtId="0" fontId="27" fillId="14" borderId="0" xfId="0" applyNumberFormat="1" applyFont="1" applyFill="1" applyAlignment="1">
      <alignment horizontal="center"/>
    </xf>
    <xf numFmtId="17" fontId="27" fillId="14" borderId="0" xfId="0" applyNumberFormat="1" applyFont="1" applyFill="1" applyAlignment="1">
      <alignment horizontal="center"/>
    </xf>
    <xf numFmtId="0" fontId="27" fillId="14" borderId="23" xfId="0" applyFont="1" applyFill="1" applyBorder="1" applyAlignment="1">
      <alignment horizontal="center"/>
    </xf>
    <xf numFmtId="1" fontId="27" fillId="14" borderId="23" xfId="0" applyNumberFormat="1" applyFont="1" applyFill="1" applyBorder="1" applyAlignment="1">
      <alignment horizontal="center"/>
    </xf>
    <xf numFmtId="0" fontId="27" fillId="14" borderId="0" xfId="0" quotePrefix="1" applyFont="1" applyFill="1" applyAlignment="1">
      <alignment horizontal="center"/>
    </xf>
    <xf numFmtId="0" fontId="28" fillId="18" borderId="0" xfId="0" applyFont="1" applyFill="1" applyBorder="1"/>
    <xf numFmtId="0" fontId="19" fillId="0" borderId="0" xfId="2" applyFont="1" applyFill="1" applyAlignment="1">
      <alignment horizontal="left" vertical="center"/>
    </xf>
    <xf numFmtId="0" fontId="20" fillId="0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3" fontId="14" fillId="2" borderId="7" xfId="0" applyNumberFormat="1" applyFont="1" applyFill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center" vertical="center"/>
    </xf>
    <xf numFmtId="3" fontId="14" fillId="2" borderId="9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3" fontId="14" fillId="2" borderId="5" xfId="3" applyNumberFormat="1" applyFont="1" applyFill="1" applyBorder="1" applyAlignment="1">
      <alignment horizontal="center" vertical="center"/>
    </xf>
    <xf numFmtId="3" fontId="14" fillId="2" borderId="0" xfId="3" applyNumberFormat="1" applyFont="1" applyFill="1" applyBorder="1" applyAlignment="1">
      <alignment horizontal="center" vertical="center"/>
    </xf>
    <xf numFmtId="3" fontId="14" fillId="2" borderId="6" xfId="3" applyNumberFormat="1" applyFont="1" applyFill="1" applyBorder="1" applyAlignment="1">
      <alignment horizontal="center" vertical="center"/>
    </xf>
    <xf numFmtId="3" fontId="14" fillId="2" borderId="7" xfId="3" applyNumberFormat="1" applyFont="1" applyFill="1" applyBorder="1" applyAlignment="1">
      <alignment horizontal="center" vertical="center"/>
    </xf>
    <xf numFmtId="3" fontId="14" fillId="2" borderId="8" xfId="3" applyNumberFormat="1" applyFont="1" applyFill="1" applyBorder="1" applyAlignment="1">
      <alignment horizontal="center" vertical="center"/>
    </xf>
    <xf numFmtId="3" fontId="14" fillId="2" borderId="9" xfId="3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2" fontId="14" fillId="2" borderId="5" xfId="3" applyNumberFormat="1" applyFont="1" applyFill="1" applyBorder="1" applyAlignment="1">
      <alignment horizontal="center" vertical="center"/>
    </xf>
    <xf numFmtId="2" fontId="14" fillId="2" borderId="0" xfId="3" applyNumberFormat="1" applyFont="1" applyFill="1" applyBorder="1" applyAlignment="1">
      <alignment horizontal="center" vertical="center"/>
    </xf>
    <xf numFmtId="2" fontId="14" fillId="2" borderId="6" xfId="3" applyNumberFormat="1" applyFont="1" applyFill="1" applyBorder="1" applyAlignment="1">
      <alignment horizontal="center" vertical="center"/>
    </xf>
    <xf numFmtId="2" fontId="14" fillId="2" borderId="7" xfId="3" applyNumberFormat="1" applyFont="1" applyFill="1" applyBorder="1" applyAlignment="1">
      <alignment horizontal="center" vertical="center"/>
    </xf>
    <xf numFmtId="2" fontId="14" fillId="2" borderId="8" xfId="3" applyNumberFormat="1" applyFont="1" applyFill="1" applyBorder="1" applyAlignment="1">
      <alignment horizontal="center" vertical="center"/>
    </xf>
    <xf numFmtId="2" fontId="14" fillId="2" borderId="9" xfId="3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165" fontId="14" fillId="2" borderId="5" xfId="3" applyNumberFormat="1" applyFont="1" applyFill="1" applyBorder="1" applyAlignment="1">
      <alignment horizontal="center" vertical="center"/>
    </xf>
    <xf numFmtId="165" fontId="14" fillId="2" borderId="0" xfId="3" applyNumberFormat="1" applyFont="1" applyFill="1" applyBorder="1" applyAlignment="1">
      <alignment horizontal="center" vertical="center"/>
    </xf>
    <xf numFmtId="165" fontId="14" fillId="2" borderId="6" xfId="3" applyNumberFormat="1" applyFont="1" applyFill="1" applyBorder="1" applyAlignment="1">
      <alignment horizontal="center" vertical="center"/>
    </xf>
    <xf numFmtId="165" fontId="14" fillId="2" borderId="7" xfId="3" applyNumberFormat="1" applyFont="1" applyFill="1" applyBorder="1" applyAlignment="1">
      <alignment horizontal="center" vertical="center"/>
    </xf>
    <xf numFmtId="165" fontId="14" fillId="2" borderId="8" xfId="3" applyNumberFormat="1" applyFont="1" applyFill="1" applyBorder="1" applyAlignment="1">
      <alignment horizontal="center" vertical="center"/>
    </xf>
    <xf numFmtId="165" fontId="14" fillId="2" borderId="9" xfId="3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3" fontId="14" fillId="2" borderId="5" xfId="1" applyNumberFormat="1" applyFont="1" applyFill="1" applyBorder="1" applyAlignment="1">
      <alignment horizontal="center" vertical="center"/>
    </xf>
    <xf numFmtId="3" fontId="14" fillId="2" borderId="0" xfId="1" applyNumberFormat="1" applyFont="1" applyFill="1" applyBorder="1" applyAlignment="1">
      <alignment horizontal="center" vertical="center"/>
    </xf>
    <xf numFmtId="3" fontId="14" fillId="2" borderId="6" xfId="1" applyNumberFormat="1" applyFont="1" applyFill="1" applyBorder="1" applyAlignment="1">
      <alignment horizontal="center" vertical="center"/>
    </xf>
    <xf numFmtId="3" fontId="14" fillId="2" borderId="7" xfId="1" applyNumberFormat="1" applyFont="1" applyFill="1" applyBorder="1" applyAlignment="1">
      <alignment horizontal="center" vertical="center"/>
    </xf>
    <xf numFmtId="3" fontId="14" fillId="2" borderId="8" xfId="1" applyNumberFormat="1" applyFont="1" applyFill="1" applyBorder="1" applyAlignment="1">
      <alignment horizontal="center" vertical="center"/>
    </xf>
    <xf numFmtId="3" fontId="14" fillId="2" borderId="9" xfId="1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0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10" fontId="14" fillId="2" borderId="5" xfId="1" applyNumberFormat="1" applyFont="1" applyFill="1" applyBorder="1" applyAlignment="1">
      <alignment horizontal="center" vertical="center"/>
    </xf>
    <xf numFmtId="10" fontId="14" fillId="2" borderId="0" xfId="1" applyNumberFormat="1" applyFont="1" applyFill="1" applyBorder="1" applyAlignment="1">
      <alignment horizontal="center" vertical="center"/>
    </xf>
    <xf numFmtId="10" fontId="14" fillId="2" borderId="6" xfId="1" applyNumberFormat="1" applyFont="1" applyFill="1" applyBorder="1" applyAlignment="1">
      <alignment horizontal="center" vertical="center"/>
    </xf>
    <xf numFmtId="10" fontId="14" fillId="2" borderId="7" xfId="1" applyNumberFormat="1" applyFont="1" applyFill="1" applyBorder="1" applyAlignment="1">
      <alignment horizontal="center" vertical="center"/>
    </xf>
    <xf numFmtId="10" fontId="14" fillId="2" borderId="8" xfId="1" applyNumberFormat="1" applyFont="1" applyFill="1" applyBorder="1" applyAlignment="1">
      <alignment horizontal="center" vertical="center"/>
    </xf>
    <xf numFmtId="10" fontId="14" fillId="2" borderId="9" xfId="1" applyNumberFormat="1" applyFont="1" applyFill="1" applyBorder="1" applyAlignment="1">
      <alignment horizontal="center" vertical="center"/>
    </xf>
  </cellXfs>
  <cellStyles count="4">
    <cellStyle name="Hipervínculo" xfId="2" builtinId="8"/>
    <cellStyle name="Millares" xfId="3" builtinId="3"/>
    <cellStyle name="Normal" xfId="0" builtinId="0"/>
    <cellStyle name="Porcentaje" xfId="1" builtinId="5"/>
  </cellStyles>
  <dxfs count="685"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numFmt numFmtId="1" formatCode="0"/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numFmt numFmtId="1" formatCode="0"/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bgColor theme="0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Arial"/>
        <scheme val="major"/>
      </font>
      <fill>
        <patternFill>
          <fgColor indexed="64"/>
          <bgColor theme="4" tint="0.59999389629810485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ont>
        <color theme="0"/>
      </font>
    </dxf>
    <dxf>
      <fill>
        <patternFill patternType="solid">
          <bgColor rgb="FF00D29B"/>
        </patternFill>
      </fill>
    </dxf>
    <dxf>
      <numFmt numFmtId="168" formatCode="_(&quot;$&quot;\ * #,##0_);_(&quot;$&quot;\ * \(#,##0\);_(&quot;$&quot;\ * &quot;-&quot;??_);_(@_)"/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ont>
        <color theme="0"/>
      </font>
    </dxf>
    <dxf>
      <fill>
        <patternFill>
          <bgColor rgb="FF003078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>
          <bgColor rgb="FF9C8AE3"/>
        </patternFill>
      </fill>
    </dxf>
    <dxf>
      <fill>
        <patternFill>
          <bgColor rgb="FF9C8AE3"/>
        </patternFill>
      </fill>
    </dxf>
    <dxf>
      <fill>
        <patternFill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  <fill>
        <patternFill patternType="solid">
          <fgColor indexed="64"/>
          <bgColor rgb="FF710944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710944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710944"/>
        </patternFill>
      </fill>
    </dxf>
    <dxf>
      <alignment horizontal="left"/>
    </dxf>
    <dxf>
      <numFmt numFmtId="168" formatCode="_(&quot;$&quot;\ * #,##0_);_(&quot;$&quot;\ * \(#,##0\);_(&quot;$&quot;\ * &quot;-&quot;??_);_(@_)"/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numFmt numFmtId="168" formatCode="_(&quot;$&quot;\ * #,##0_);_(&quot;$&quot;\ * \(#,##0\);_(&quot;$&quot;\ * &quot;-&quot;??_);_(@_)"/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>
          <bgColor rgb="FF00A1DE"/>
        </patternFill>
      </fill>
    </dxf>
    <dxf>
      <fill>
        <patternFill>
          <bgColor rgb="FF00A1DE"/>
        </patternFill>
      </fill>
    </dxf>
    <dxf>
      <fill>
        <patternFill>
          <bgColor rgb="FF00A1DE"/>
        </patternFill>
      </fill>
    </dxf>
    <dxf>
      <fill>
        <patternFill>
          <bgColor rgb="FF00A1DE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numFmt numFmtId="168" formatCode="_(&quot;$&quot;\ * #,##0_);_(&quot;$&quot;\ * \(#,##0\);_(&quot;$&quot;\ * &quot;-&quot;??_);_(@_)"/>
    </dxf>
    <dxf>
      <font>
        <color theme="0"/>
      </font>
      <fill>
        <patternFill patternType="solid">
          <fgColor indexed="64"/>
          <bgColor rgb="FFED8E05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ED8E05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ED8E05"/>
        </patternFill>
      </fill>
    </dxf>
    <dxf>
      <font>
        <color theme="0"/>
      </font>
      <fill>
        <patternFill patternType="solid">
          <fgColor indexed="64"/>
          <bgColor rgb="FFED8E05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</dxf>
    <dxf>
      <font>
        <color theme="0"/>
      </font>
      <fill>
        <patternFill patternType="solid">
          <fgColor indexed="64"/>
          <bgColor rgb="FF9C8AE3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fgColor rgb="FF7F152E"/>
        </patternFill>
      </fill>
    </dxf>
    <dxf>
      <fill>
        <patternFill>
          <fgColor rgb="FF7F152E"/>
        </patternFill>
      </fill>
    </dxf>
    <dxf>
      <fill>
        <patternFill>
          <fgColor rgb="FF7F152E"/>
        </patternFill>
      </fill>
    </dxf>
    <dxf>
      <fill>
        <patternFill>
          <fgColor rgb="FF7F152E"/>
        </patternFill>
      </fill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</dxf>
    <dxf>
      <font>
        <color theme="0"/>
      </font>
      <fill>
        <patternFill patternType="solid">
          <fgColor indexed="64"/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220153"/>
        </patternFill>
      </fill>
    </dxf>
    <dxf>
      <fill>
        <patternFill>
          <bgColor rgb="FF220153"/>
        </patternFill>
      </fill>
    </dxf>
    <dxf>
      <fill>
        <patternFill>
          <bgColor rgb="FF220153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>
          <bgColor rgb="FF00D29B"/>
        </patternFill>
      </fill>
    </dxf>
    <dxf>
      <fill>
        <patternFill>
          <bgColor rgb="FF00D29B"/>
        </patternFill>
      </fill>
    </dxf>
    <dxf>
      <fill>
        <patternFill>
          <bgColor rgb="FF00D29B"/>
        </patternFill>
      </fill>
    </dxf>
    <dxf>
      <fill>
        <patternFill>
          <bgColor rgb="FF00D29B"/>
        </patternFill>
      </fill>
    </dxf>
    <dxf>
      <fill>
        <patternFill>
          <bgColor rgb="FF220153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numFmt numFmtId="14" formatCode="0.00%"/>
    </dxf>
    <dxf>
      <alignment wrapText="1"/>
    </dxf>
    <dxf>
      <fill>
        <patternFill>
          <fgColor indexed="64"/>
          <bgColor rgb="FF008080"/>
        </patternFill>
      </fill>
    </dxf>
    <dxf>
      <alignment wrapText="1"/>
    </dxf>
    <dxf>
      <font>
        <sz val="20"/>
        <name val="Gadugi"/>
      </font>
      <fill>
        <patternFill>
          <fgColor rgb="FF008080"/>
        </patternFill>
      </fill>
      <alignment vertical="center"/>
    </dxf>
    <dxf>
      <alignment wrapText="1"/>
    </dxf>
    <dxf>
      <font>
        <sz val="18"/>
      </font>
    </dxf>
    <dxf>
      <font>
        <b/>
      </font>
    </dxf>
    <dxf>
      <border>
        <left style="medium">
          <color rgb="FF008080"/>
        </left>
        <right style="medium">
          <color rgb="FF008080"/>
        </right>
      </border>
    </dxf>
    <dxf>
      <border>
        <right style="medium">
          <color rgb="FF008080"/>
        </right>
      </border>
    </dxf>
    <dxf>
      <border>
        <right style="medium">
          <color rgb="FF008080"/>
        </right>
      </border>
    </dxf>
    <dxf>
      <fill>
        <patternFill patternType="none">
          <bgColor auto="1"/>
        </patternFill>
      </fill>
    </dxf>
    <dxf>
      <font>
        <color rgb="FF008080"/>
      </font>
    </dxf>
    <dxf>
      <font>
        <color rgb="FF008080"/>
      </font>
    </dxf>
    <dxf>
      <fill>
        <patternFill patternType="none">
          <bgColor auto="1"/>
        </patternFill>
      </fill>
    </dxf>
    <dxf>
      <fill>
        <patternFill>
          <bgColor rgb="FF008080"/>
        </patternFill>
      </fill>
    </dxf>
    <dxf>
      <fill>
        <patternFill>
          <bgColor rgb="FF008080"/>
        </patternFill>
      </fill>
    </dxf>
    <dxf>
      <fill>
        <patternFill>
          <bgColor rgb="FF008080"/>
        </patternFill>
      </fill>
    </dxf>
    <dxf>
      <fill>
        <patternFill>
          <bgColor rgb="FF008080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CC8F94"/>
        </patternFill>
      </fill>
    </dxf>
    <dxf>
      <fill>
        <patternFill>
          <bgColor rgb="FFE2B564"/>
        </patternFill>
      </fill>
    </dxf>
    <dxf>
      <fill>
        <patternFill>
          <bgColor theme="5" tint="0.3999755851924192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sz val="20"/>
      </font>
    </dxf>
    <dxf>
      <font>
        <name val="Gadugi"/>
      </font>
    </dxf>
    <dxf>
      <alignment vertical="center"/>
    </dxf>
    <dxf>
      <numFmt numFmtId="3" formatCode="#,##0"/>
    </dxf>
    <dxf>
      <fill>
        <patternFill patternType="solid">
          <bgColor theme="4" tint="-0.499984740745262"/>
        </patternFill>
      </fill>
    </dxf>
    <dxf>
      <alignment vertical="center"/>
    </dxf>
    <dxf>
      <font>
        <sz val="20"/>
        <name val="Gadugi"/>
      </font>
    </dxf>
    <dxf>
      <font>
        <b/>
      </font>
    </dxf>
    <dxf>
      <alignment horizontal="center"/>
    </dxf>
    <dxf>
      <alignment vertical="top"/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Gadugi"/>
      </font>
    </dxf>
    <dxf>
      <font>
        <name val="Gadugi"/>
      </font>
    </dxf>
    <dxf>
      <font>
        <sz val="20"/>
      </font>
    </dxf>
    <dxf>
      <font>
        <name val="Gadugi"/>
      </font>
    </dxf>
    <dxf>
      <numFmt numFmtId="2" formatCode="0.00"/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border>
        <bottom style="medium">
          <color theme="0"/>
        </bottom>
      </border>
    </dxf>
    <dxf>
      <border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Segoe UI Light"/>
      </font>
    </dxf>
    <dxf>
      <font>
        <name val="Segoe UI Light"/>
      </font>
    </dxf>
    <dxf>
      <font>
        <name val="Segoe UI Light"/>
      </font>
    </dxf>
    <dxf>
      <font>
        <name val="Segoe UI Light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b/>
        <i val="0"/>
        <sz val="26"/>
        <color theme="0"/>
        <name val="Segoe UI Light"/>
        <scheme val="none"/>
      </font>
      <fill>
        <patternFill>
          <bgColor rgb="FF008080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00A1DE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003078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26"/>
        <color theme="0"/>
        <name val="Segoe UI Light"/>
        <scheme val="none"/>
      </font>
      <fill>
        <patternFill>
          <bgColor rgb="FF038B71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710944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26"/>
        <color theme="0"/>
        <name val="Segoe UI Light"/>
        <scheme val="none"/>
      </font>
      <fill>
        <patternFill>
          <bgColor rgb="FFED8E05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7B4E9C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7F152E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00D29B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220153"/>
        </patternFill>
      </fill>
    </dxf>
    <dxf>
      <font>
        <b/>
        <i val="0"/>
        <sz val="16"/>
        <color theme="0"/>
        <name val="Segoe UI Light"/>
        <scheme val="none"/>
      </font>
      <fill>
        <patternFill>
          <bgColor theme="1" tint="0.14996795556505021"/>
        </patternFill>
      </fill>
    </dxf>
    <dxf>
      <font>
        <b val="0"/>
        <i val="0"/>
        <sz val="14"/>
        <color theme="0"/>
        <name val="Source Sans Pro Light"/>
        <scheme val="none"/>
      </font>
      <fill>
        <patternFill>
          <bgColor theme="1"/>
        </patternFill>
      </fill>
    </dxf>
    <dxf>
      <fill>
        <patternFill patternType="solid">
          <fgColor theme="0"/>
          <bgColor theme="0" tint="-0.49998474074526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1"/>
        <name val="Arial"/>
        <scheme val="minor"/>
      </font>
      <fill>
        <patternFill patternType="none">
          <bgColor auto="1"/>
        </patternFill>
      </fill>
    </dxf>
    <dxf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</dxfs>
  <tableStyles count="14" defaultTableStyle="TableStyleMedium2" defaultPivotStyle="PivotStyleLight16">
    <tableStyle name="Estilo de escala de tiempo 1" pivot="0" table="0" count="8">
      <tableStyleElement type="wholeTable" dxfId="684"/>
      <tableStyleElement type="headerRow" dxfId="683"/>
    </tableStyle>
    <tableStyle name="Estilo de escala de tiempo 2" pivot="0" table="0" count="8">
      <tableStyleElement type="wholeTable" dxfId="682"/>
      <tableStyleElement type="headerRow" dxfId="681"/>
    </tableStyle>
    <tableStyle name="Estilo de segmentación de datos 1 2 2 2 3 2 2 5" pivot="0" table="0" count="4">
      <tableStyleElement type="wholeTable" dxfId="680"/>
    </tableStyle>
    <tableStyle name="Estilo de segmentación de datos 1 2 2 2 3 2 2 5 2" pivot="0" table="0" count="6">
      <tableStyleElement type="wholeTable" dxfId="679"/>
      <tableStyleElement type="headerRow" dxfId="678"/>
    </tableStyle>
    <tableStyle name="Estilo de segmentación de datos 1 2 2 2 3 2 2 5 2 2" pivot="0" table="0" count="6">
      <tableStyleElement type="wholeTable" dxfId="677"/>
      <tableStyleElement type="headerRow" dxfId="676"/>
    </tableStyle>
    <tableStyle name="Estilo de segmentación de datos 1 2 2 2 3 2 2 5 2 2 2" pivot="0" table="0" count="6">
      <tableStyleElement type="wholeTable" dxfId="675"/>
      <tableStyleElement type="headerRow" dxfId="674"/>
    </tableStyle>
    <tableStyle name="Estilo de segmentación de datos 1 2 2 2 3 2 2 5 2 2 2 2 2" pivot="0" table="0" count="7">
      <tableStyleElement type="wholeTable" dxfId="673"/>
      <tableStyleElement type="headerRow" dxfId="672"/>
    </tableStyle>
    <tableStyle name="Estilo de segmentación de datos 1 2 2 2 3 2 2 5 2 2 2 3" pivot="0" table="0" count="6">
      <tableStyleElement type="wholeTable" dxfId="671"/>
      <tableStyleElement type="headerRow" dxfId="670"/>
    </tableStyle>
    <tableStyle name="Estilo de segmentación de datos 1 2 2 2 3 2 2 5 2 2 2 3 2" pivot="0" table="0" count="6">
      <tableStyleElement type="wholeTable" dxfId="669"/>
      <tableStyleElement type="headerRow" dxfId="668"/>
    </tableStyle>
    <tableStyle name="Estilo de segmentación de datos 1 2 2 2 3 2 2 5 2 2 2 4" pivot="0" table="0" count="6">
      <tableStyleElement type="wholeTable" dxfId="667"/>
      <tableStyleElement type="headerRow" dxfId="666"/>
    </tableStyle>
    <tableStyle name="Estilo de segmentación de datos 1 2 2 2 3 2 2 5 2 4 2" pivot="0" table="0" count="6">
      <tableStyleElement type="wholeTable" dxfId="665"/>
      <tableStyleElement type="headerRow" dxfId="664"/>
    </tableStyle>
    <tableStyle name="Estilo de segmentación de datos 1 2 2 2 3 2 2 5 2 4 2 2" pivot="0" table="0" count="6">
      <tableStyleElement type="wholeTable" dxfId="663"/>
      <tableStyleElement type="headerRow" dxfId="662"/>
    </tableStyle>
    <tableStyle name="Estilo de segmentación de datos 1 2 2 2 3 2 2 5 3" pivot="0" table="0" count="4">
      <tableStyleElement type="wholeTable" dxfId="661"/>
    </tableStyle>
    <tableStyle name="Invisible" pivot="0" table="0" count="0"/>
  </tableStyles>
  <colors>
    <mruColors>
      <color rgb="FF1E4E4C"/>
      <color rgb="FFE9963A"/>
      <color rgb="FF476E6A"/>
      <color rgb="FF33CC33"/>
      <color rgb="FF8E2232"/>
      <color rgb="FFFABE00"/>
      <color rgb="FFE3C08F"/>
      <color rgb="FFED8E05"/>
      <color rgb="FF00D29B"/>
      <color rgb="FF777777"/>
    </mruColors>
  </colors>
  <extLst>
    <ext xmlns:x14="http://schemas.microsoft.com/office/spreadsheetml/2009/9/main" uri="{46F421CA-312F-682f-3DD2-61675219B42D}">
      <x14:dxfs count="43"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16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Symbol"/>
            <scheme val="none"/>
          </font>
        </dxf>
        <dxf>
          <font>
            <b/>
            <i val="0"/>
            <sz val="26"/>
            <name val="Segoe UI Light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Symbol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Symbol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1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16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16"/>
            <name val="Segoe UI Light"/>
            <scheme val="none"/>
          </font>
          <fill>
            <patternFill>
              <bgColor theme="0" tint="-0.49998474074526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 2 2 2 3 2 2 5">
          <x14:slicerStyleElements>
            <x14:slicerStyleElement type="selectedItemWithData" dxfId="42"/>
            <x14:slicerStyleElement type="hoveredUnselectedItemWithData" dxfId="41"/>
            <x14:slicerStyleElement type="hoveredSelectedItemWithData" dxfId="40"/>
          </x14:slicerStyleElements>
        </x14:slicerStyle>
        <x14:slicerStyle name="Estilo de segmentación de datos 1 2 2 2 3 2 2 5 2">
          <x14:slicerStyleElements>
            <x14:slicerStyleElement type="unselectedItemWithData" dxfId="39"/>
            <x14:slicerStyleElement type="selectedItemWithData" dxfId="38"/>
            <x14:slicerStyleElement type="hoveredUnselectedItemWithData" dxfId="37"/>
            <x14:slicerStyleElement type="hoveredSelectedItemWithData" dxfId="36"/>
          </x14:slicerStyleElements>
        </x14:slicerStyle>
        <x14:slicerStyle name="Estilo de segmentación de datos 1 2 2 2 3 2 2 5 2 2">
          <x14:slicerStyleElements>
            <x14:slicerStyleElement type="unselectedItemWithData" dxfId="35"/>
            <x14:slicerStyleElement type="selectedItemWithData" dxfId="34"/>
            <x14:slicerStyleElement type="hoveredUnselectedItemWithData" dxfId="33"/>
            <x14:slicerStyleElement type="hoveredSelectedItemWithData" dxfId="32"/>
          </x14:slicerStyleElements>
        </x14:slicerStyle>
        <x14:slicerStyle name="Estilo de segmentación de datos 1 2 2 2 3 2 2 5 2 2 2">
          <x14:slicerStyleElements>
            <x14:slicerStyleElement type="unselectedItemWithData" dxfId="31"/>
            <x14:slicerStyleElement type="selectedItemWithData" dxfId="30"/>
            <x14:slicerStyleElement type="hoveredUnselectedItemWithData" dxfId="29"/>
            <x14:slicerStyleElement type="hoveredSelectedItemWithData" dxfId="28"/>
          </x14:slicerStyleElements>
        </x14:slicerStyle>
        <x14:slicerStyle name="Estilo de segmentación de datos 1 2 2 2 3 2 2 5 2 2 2 2 2">
          <x14:slicerStyleElements>
            <x14:slicerStyleElement type="unselectedItemWithData" dxfId="27"/>
            <x14:slicerStyleElement type="unselectedItemWithNoData" dxfId="26"/>
            <x14:slicerStyleElement type="selectedItemWithData" dxfId="25"/>
            <x14:slicerStyleElement type="hoveredUnselectedItemWithData" dxfId="24"/>
            <x14:slicerStyleElement type="hoveredSelectedItemWithData" dxfId="23"/>
          </x14:slicerStyleElements>
        </x14:slicerStyle>
        <x14:slicerStyle name="Estilo de segmentación de datos 1 2 2 2 3 2 2 5 2 2 2 3">
          <x14:slicerStyleElements>
            <x14:slicerStyleElement type="unselectedItemWithData" dxfId="22"/>
            <x14:slicerStyleElement type="selectedItemWithData" dxfId="21"/>
            <x14:slicerStyleElement type="hoveredUnselectedItemWithData" dxfId="20"/>
            <x14:slicerStyleElement type="hoveredSelectedItemWithData" dxfId="19"/>
          </x14:slicerStyleElements>
        </x14:slicerStyle>
        <x14:slicerStyle name="Estilo de segmentación de datos 1 2 2 2 3 2 2 5 2 2 2 3 2">
          <x14:slicerStyleElements>
            <x14:slicerStyleElement type="unselectedItemWithData" dxfId="18"/>
            <x14:slicerStyleElement type="selectedItemWithData" dxfId="17"/>
            <x14:slicerStyleElement type="hoveredUnselectedItemWithData" dxfId="16"/>
            <x14:slicerStyleElement type="hoveredSelectedItemWithData" dxfId="15"/>
          </x14:slicerStyleElements>
        </x14:slicerStyle>
        <x14:slicerStyle name="Estilo de segmentación de datos 1 2 2 2 3 2 2 5 2 2 2 4">
          <x14:slicerStyleElements>
            <x14:slicerStyleElement type="unselectedItemWithData" dxfId="14"/>
            <x14:slicerStyleElement type="selectedItemWithData" dxfId="13"/>
            <x14:slicerStyleElement type="hoveredUnselectedItemWithData" dxfId="12"/>
            <x14:slicerStyleElement type="hoveredSelectedItemWithData" dxfId="11"/>
          </x14:slicerStyleElements>
        </x14:slicerStyle>
        <x14:slicerStyle name="Estilo de segmentación de datos 1 2 2 2 3 2 2 5 2 4 2">
          <x14:slicerStyleElements>
            <x14:slicerStyleElement type="unselectedItemWithData" dxfId="10"/>
            <x14:slicerStyleElement type="selectedItemWithData" dxfId="9"/>
            <x14:slicerStyleElement type="hoveredUnselectedItemWithData" dxfId="8"/>
            <x14:slicerStyleElement type="hoveredSelectedItemWithData" dxfId="7"/>
          </x14:slicerStyleElements>
        </x14:slicerStyle>
        <x14:slicerStyle name="Estilo de segmentación de datos 1 2 2 2 3 2 2 5 2 4 2 2">
          <x14:slicerStyleElements>
            <x14:slicerStyleElement type="unselectedItemWithData" dxfId="6"/>
            <x14:slicerStyleElement type="selectedItemWithData" dxfId="5"/>
            <x14:slicerStyleElement type="hoveredUnselectedItemWithData" dxfId="4"/>
            <x14:slicerStyleElement type="hoveredSelectedItemWithData" dxfId="3"/>
          </x14:slicerStyleElements>
        </x14:slicerStyle>
        <x14:slicerStyle name="Estilo de segmentación de datos 1 2 2 2 3 2 2 5 3">
          <x14:slicerStyleElements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A0A4C193-F2C1-4fcb-8827-314CF55A85BB}">
      <x15:dxfs count="12">
        <dxf>
          <fill>
            <patternFill patternType="solid">
              <fgColor theme="0" tint="-0.14996795556505021"/>
              <bgColor theme="4"/>
            </patternFill>
          </fill>
        </dxf>
        <dxf>
          <fill>
            <patternFill patternType="solid">
              <fgColor theme="0"/>
              <bgColor theme="0" tint="-0.34998626667073579"/>
            </patternFill>
          </fill>
        </dxf>
        <dxf>
          <font>
            <sz val="11"/>
            <color theme="0"/>
            <name val="Segoe UI Light"/>
            <scheme val="none"/>
          </font>
        </dxf>
        <dxf>
          <font>
            <sz val="11"/>
            <color theme="0"/>
            <name val="Segoe UI Light"/>
            <scheme val="none"/>
          </font>
        </dxf>
        <dxf>
          <font>
            <b val="0"/>
            <i val="0"/>
            <sz val="10"/>
            <color theme="1"/>
            <name val="Segoe UI Light"/>
            <scheme val="none"/>
          </font>
        </dxf>
        <dxf>
          <font>
            <sz val="10"/>
            <color theme="2" tint="-0.499984740745262"/>
            <name val="Arial"/>
            <scheme val="minor"/>
          </font>
        </dxf>
        <dxf>
          <fill>
            <patternFill patternType="solid">
              <fgColor theme="0" tint="-0.14999847407452621"/>
              <bgColor theme="0" tint="-0.14999847407452621"/>
            </patternFill>
          </fill>
        </dxf>
        <dxf>
          <fill>
            <patternFill patternType="solid">
              <fgColor theme="0"/>
              <bgColor theme="0"/>
            </patternFill>
          </fill>
        </dxf>
        <dxf>
          <font>
            <sz val="9"/>
            <color theme="1" tint="0.499984740745262"/>
          </font>
        </dxf>
        <dxf>
          <font>
            <sz val="9"/>
            <color theme="1" tint="0.499984740745262"/>
          </font>
        </dxf>
        <dxf>
          <font>
            <sz val="9"/>
            <color theme="1" tint="0.499984740745262"/>
          </font>
        </dxf>
        <dxf>
          <font>
            <sz val="10"/>
            <color theme="1" tint="0.499984740745262"/>
          </font>
        </dxf>
      </x15:dxfs>
    </ext>
    <ext xmlns:x15="http://schemas.microsoft.com/office/spreadsheetml/2010/11/main" uri="{9260A510-F301-46a8-8635-F512D64BE5F5}">
      <x15:timelineStyles defaultTimelineStyle="TimeSlicerStyleLight1">
        <x15:timelineStyle name="Estilo de escala de tiempo 1">
          <x15:timelineStyleElements>
            <x15:timelineStyleElement type="selectionLabel" dxfId="11"/>
            <x15:timelineStyleElement type="timeLevel" dxfId="10"/>
            <x15:timelineStyleElement type="periodLabel1" dxfId="9"/>
            <x15:timelineStyleElement type="periodLabel2" dxfId="8"/>
            <x15:timelineStyleElement type="selectedTimeBlock" dxfId="7"/>
            <x15:timelineStyleElement type="unselectedTimeBlock" dxfId="6"/>
          </x15:timelineStyleElements>
        </x15:timelineStyle>
        <x15:timelineStyle name="Estilo de escala de tiempo 2">
          <x15:timelineStyleElements>
            <x15:timelineStyleElement type="selectionLabel" dxfId="5"/>
            <x15:timelineStyleElement type="timeLevel" dxfId="4"/>
            <x15:timelineStyleElement type="periodLabel1" dxfId="3"/>
            <x15:timelineStyleElement type="periodLabel2" dxfId="2"/>
            <x15:timelineStyleElement type="selectedTimeBlock" dxfId="1"/>
            <x15:timelineStyleElement type="unselectedTimeBlock" dxfId="0"/>
          </x15:timelineStyleElements>
        </x15:timelineStyle>
      </x15:timelineStyles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25.xml"/><Relationship Id="rId21" Type="http://schemas.openxmlformats.org/officeDocument/2006/relationships/pivotCacheDefinition" Target="pivotCache/pivotCacheDefinition7.xml"/><Relationship Id="rId42" Type="http://schemas.openxmlformats.org/officeDocument/2006/relationships/pivotCacheDefinition" Target="pivotCache/pivotCacheDefinition28.xml"/><Relationship Id="rId63" Type="http://schemas.microsoft.com/office/2007/relationships/slicerCache" Target="slicerCaches/slicerCache2.xml"/><Relationship Id="rId84" Type="http://schemas.openxmlformats.org/officeDocument/2006/relationships/pivotTable" Target="pivotTables/pivotTable8.xml"/><Relationship Id="rId138" Type="http://schemas.openxmlformats.org/officeDocument/2006/relationships/customXml" Target="../customXml/item46.xml"/><Relationship Id="rId159" Type="http://schemas.openxmlformats.org/officeDocument/2006/relationships/customXml" Target="../customXml/item67.xml"/><Relationship Id="rId170" Type="http://schemas.openxmlformats.org/officeDocument/2006/relationships/customXml" Target="../customXml/item78.xml"/><Relationship Id="rId107" Type="http://schemas.openxmlformats.org/officeDocument/2006/relationships/customXml" Target="../customXml/item15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8.xml"/><Relationship Id="rId53" Type="http://schemas.openxmlformats.org/officeDocument/2006/relationships/pivotCacheDefinition" Target="pivotCache/pivotCacheDefinition39.xml"/><Relationship Id="rId74" Type="http://schemas.openxmlformats.org/officeDocument/2006/relationships/pivotCacheDefinition" Target="pivotCache/pivotCacheDefinition55.xml"/><Relationship Id="rId128" Type="http://schemas.openxmlformats.org/officeDocument/2006/relationships/customXml" Target="../customXml/item36.xml"/><Relationship Id="rId149" Type="http://schemas.openxmlformats.org/officeDocument/2006/relationships/customXml" Target="../customXml/item57.xml"/><Relationship Id="rId5" Type="http://schemas.openxmlformats.org/officeDocument/2006/relationships/worksheet" Target="worksheets/sheet5.xml"/><Relationship Id="rId95" Type="http://schemas.openxmlformats.org/officeDocument/2006/relationships/customXml" Target="../customXml/item3.xml"/><Relationship Id="rId160" Type="http://schemas.openxmlformats.org/officeDocument/2006/relationships/customXml" Target="../customXml/item68.xml"/><Relationship Id="rId181" Type="http://schemas.openxmlformats.org/officeDocument/2006/relationships/customXml" Target="../customXml/item89.xml"/><Relationship Id="rId22" Type="http://schemas.openxmlformats.org/officeDocument/2006/relationships/pivotCacheDefinition" Target="pivotCache/pivotCacheDefinition8.xml"/><Relationship Id="rId43" Type="http://schemas.openxmlformats.org/officeDocument/2006/relationships/pivotCacheDefinition" Target="pivotCache/pivotCacheDefinition29.xml"/><Relationship Id="rId64" Type="http://schemas.microsoft.com/office/2007/relationships/slicerCache" Target="slicerCaches/slicerCache3.xml"/><Relationship Id="rId118" Type="http://schemas.openxmlformats.org/officeDocument/2006/relationships/customXml" Target="../customXml/item26.xml"/><Relationship Id="rId139" Type="http://schemas.openxmlformats.org/officeDocument/2006/relationships/customXml" Target="../customXml/item47.xml"/><Relationship Id="rId85" Type="http://schemas.openxmlformats.org/officeDocument/2006/relationships/pivotTable" Target="pivotTables/pivotTable9.xml"/><Relationship Id="rId150" Type="http://schemas.openxmlformats.org/officeDocument/2006/relationships/customXml" Target="../customXml/item58.xml"/><Relationship Id="rId171" Type="http://schemas.openxmlformats.org/officeDocument/2006/relationships/customXml" Target="../customXml/item79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9.xml"/><Relationship Id="rId108" Type="http://schemas.openxmlformats.org/officeDocument/2006/relationships/customXml" Target="../customXml/item16.xml"/><Relationship Id="rId129" Type="http://schemas.openxmlformats.org/officeDocument/2006/relationships/customXml" Target="../customXml/item37.xml"/><Relationship Id="rId54" Type="http://schemas.openxmlformats.org/officeDocument/2006/relationships/pivotCacheDefinition" Target="pivotCache/pivotCacheDefinition40.xml"/><Relationship Id="rId75" Type="http://schemas.openxmlformats.org/officeDocument/2006/relationships/pivotCacheDefinition" Target="pivotCache/pivotCacheDefinition56.xml"/><Relationship Id="rId96" Type="http://schemas.openxmlformats.org/officeDocument/2006/relationships/customXml" Target="../customXml/item4.xml"/><Relationship Id="rId140" Type="http://schemas.openxmlformats.org/officeDocument/2006/relationships/customXml" Target="../customXml/item48.xml"/><Relationship Id="rId161" Type="http://schemas.openxmlformats.org/officeDocument/2006/relationships/customXml" Target="../customXml/item69.xml"/><Relationship Id="rId182" Type="http://schemas.openxmlformats.org/officeDocument/2006/relationships/customXml" Target="../customXml/item90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9.xml"/><Relationship Id="rId119" Type="http://schemas.openxmlformats.org/officeDocument/2006/relationships/customXml" Target="../customXml/item27.xml"/><Relationship Id="rId44" Type="http://schemas.openxmlformats.org/officeDocument/2006/relationships/pivotCacheDefinition" Target="pivotCache/pivotCacheDefinition30.xml"/><Relationship Id="rId60" Type="http://schemas.openxmlformats.org/officeDocument/2006/relationships/pivotCacheDefinition" Target="pivotCache/pivotCacheDefinition46.xml"/><Relationship Id="rId65" Type="http://schemas.microsoft.com/office/2007/relationships/slicerCache" Target="slicerCaches/slicerCache4.xml"/><Relationship Id="rId81" Type="http://schemas.openxmlformats.org/officeDocument/2006/relationships/pivotTable" Target="pivotTables/pivotTable5.xml"/><Relationship Id="rId86" Type="http://schemas.openxmlformats.org/officeDocument/2006/relationships/pivotTable" Target="pivotTables/pivotTable10.xml"/><Relationship Id="rId130" Type="http://schemas.openxmlformats.org/officeDocument/2006/relationships/customXml" Target="../customXml/item38.xml"/><Relationship Id="rId135" Type="http://schemas.openxmlformats.org/officeDocument/2006/relationships/customXml" Target="../customXml/item43.xml"/><Relationship Id="rId151" Type="http://schemas.openxmlformats.org/officeDocument/2006/relationships/customXml" Target="../customXml/item59.xml"/><Relationship Id="rId156" Type="http://schemas.openxmlformats.org/officeDocument/2006/relationships/customXml" Target="../customXml/item64.xml"/><Relationship Id="rId177" Type="http://schemas.openxmlformats.org/officeDocument/2006/relationships/customXml" Target="../customXml/item85.xml"/><Relationship Id="rId172" Type="http://schemas.openxmlformats.org/officeDocument/2006/relationships/customXml" Target="../customXml/item80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9" Type="http://schemas.openxmlformats.org/officeDocument/2006/relationships/pivotCacheDefinition" Target="pivotCache/pivotCacheDefinition25.xml"/><Relationship Id="rId109" Type="http://schemas.openxmlformats.org/officeDocument/2006/relationships/customXml" Target="../customXml/item17.xml"/><Relationship Id="rId34" Type="http://schemas.openxmlformats.org/officeDocument/2006/relationships/pivotCacheDefinition" Target="pivotCache/pivotCacheDefinition20.xml"/><Relationship Id="rId50" Type="http://schemas.openxmlformats.org/officeDocument/2006/relationships/pivotCacheDefinition" Target="pivotCache/pivotCacheDefinition36.xml"/><Relationship Id="rId55" Type="http://schemas.openxmlformats.org/officeDocument/2006/relationships/pivotCacheDefinition" Target="pivotCache/pivotCacheDefinition41.xml"/><Relationship Id="rId76" Type="http://schemas.openxmlformats.org/officeDocument/2006/relationships/pivotCacheDefinition" Target="pivotCache/pivotCacheDefinition57.xml"/><Relationship Id="rId97" Type="http://schemas.openxmlformats.org/officeDocument/2006/relationships/customXml" Target="../customXml/item5.xml"/><Relationship Id="rId104" Type="http://schemas.openxmlformats.org/officeDocument/2006/relationships/customXml" Target="../customXml/item12.xml"/><Relationship Id="rId120" Type="http://schemas.openxmlformats.org/officeDocument/2006/relationships/customXml" Target="../customXml/item28.xml"/><Relationship Id="rId125" Type="http://schemas.openxmlformats.org/officeDocument/2006/relationships/customXml" Target="../customXml/item33.xml"/><Relationship Id="rId141" Type="http://schemas.openxmlformats.org/officeDocument/2006/relationships/customXml" Target="../customXml/item49.xml"/><Relationship Id="rId146" Type="http://schemas.openxmlformats.org/officeDocument/2006/relationships/customXml" Target="../customXml/item54.xml"/><Relationship Id="rId167" Type="http://schemas.openxmlformats.org/officeDocument/2006/relationships/customXml" Target="../customXml/item75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52.xml"/><Relationship Id="rId92" Type="http://schemas.openxmlformats.org/officeDocument/2006/relationships/calcChain" Target="calcChain.xml"/><Relationship Id="rId162" Type="http://schemas.openxmlformats.org/officeDocument/2006/relationships/customXml" Target="../customXml/item70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5.xml"/><Relationship Id="rId24" Type="http://schemas.openxmlformats.org/officeDocument/2006/relationships/pivotCacheDefinition" Target="pivotCache/pivotCacheDefinition10.xml"/><Relationship Id="rId40" Type="http://schemas.openxmlformats.org/officeDocument/2006/relationships/pivotCacheDefinition" Target="pivotCache/pivotCacheDefinition26.xml"/><Relationship Id="rId45" Type="http://schemas.openxmlformats.org/officeDocument/2006/relationships/pivotCacheDefinition" Target="pivotCache/pivotCacheDefinition31.xml"/><Relationship Id="rId66" Type="http://schemas.microsoft.com/office/2007/relationships/slicerCache" Target="slicerCaches/slicerCache5.xml"/><Relationship Id="rId87" Type="http://schemas.openxmlformats.org/officeDocument/2006/relationships/theme" Target="theme/theme1.xml"/><Relationship Id="rId110" Type="http://schemas.openxmlformats.org/officeDocument/2006/relationships/customXml" Target="../customXml/item18.xml"/><Relationship Id="rId115" Type="http://schemas.openxmlformats.org/officeDocument/2006/relationships/customXml" Target="../customXml/item23.xml"/><Relationship Id="rId131" Type="http://schemas.openxmlformats.org/officeDocument/2006/relationships/customXml" Target="../customXml/item39.xml"/><Relationship Id="rId136" Type="http://schemas.openxmlformats.org/officeDocument/2006/relationships/customXml" Target="../customXml/item44.xml"/><Relationship Id="rId157" Type="http://schemas.openxmlformats.org/officeDocument/2006/relationships/customXml" Target="../customXml/item65.xml"/><Relationship Id="rId178" Type="http://schemas.openxmlformats.org/officeDocument/2006/relationships/customXml" Target="../customXml/item86.xml"/><Relationship Id="rId61" Type="http://schemas.openxmlformats.org/officeDocument/2006/relationships/pivotCacheDefinition" Target="pivotCache/pivotCacheDefinition47.xml"/><Relationship Id="rId82" Type="http://schemas.openxmlformats.org/officeDocument/2006/relationships/pivotTable" Target="pivotTables/pivotTable6.xml"/><Relationship Id="rId152" Type="http://schemas.openxmlformats.org/officeDocument/2006/relationships/customXml" Target="../customXml/item60.xml"/><Relationship Id="rId173" Type="http://schemas.openxmlformats.org/officeDocument/2006/relationships/customXml" Target="../customXml/item81.xml"/><Relationship Id="rId19" Type="http://schemas.openxmlformats.org/officeDocument/2006/relationships/pivotCacheDefinition" Target="pivotCache/pivotCacheDefinition5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6.xml"/><Relationship Id="rId35" Type="http://schemas.openxmlformats.org/officeDocument/2006/relationships/pivotCacheDefinition" Target="pivotCache/pivotCacheDefinition21.xml"/><Relationship Id="rId56" Type="http://schemas.openxmlformats.org/officeDocument/2006/relationships/pivotCacheDefinition" Target="pivotCache/pivotCacheDefinition42.xml"/><Relationship Id="rId77" Type="http://schemas.openxmlformats.org/officeDocument/2006/relationships/pivotTable" Target="pivotTables/pivotTable1.xml"/><Relationship Id="rId100" Type="http://schemas.openxmlformats.org/officeDocument/2006/relationships/customXml" Target="../customXml/item8.xml"/><Relationship Id="rId105" Type="http://schemas.openxmlformats.org/officeDocument/2006/relationships/customXml" Target="../customXml/item13.xml"/><Relationship Id="rId126" Type="http://schemas.openxmlformats.org/officeDocument/2006/relationships/customXml" Target="../customXml/item34.xml"/><Relationship Id="rId147" Type="http://schemas.openxmlformats.org/officeDocument/2006/relationships/customXml" Target="../customXml/item55.xml"/><Relationship Id="rId168" Type="http://schemas.openxmlformats.org/officeDocument/2006/relationships/customXml" Target="../customXml/item76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37.xml"/><Relationship Id="rId72" Type="http://schemas.openxmlformats.org/officeDocument/2006/relationships/pivotCacheDefinition" Target="pivotCache/pivotCacheDefinition53.xml"/><Relationship Id="rId93" Type="http://schemas.openxmlformats.org/officeDocument/2006/relationships/customXml" Target="../customXml/item1.xml"/><Relationship Id="rId98" Type="http://schemas.openxmlformats.org/officeDocument/2006/relationships/customXml" Target="../customXml/item6.xml"/><Relationship Id="rId121" Type="http://schemas.openxmlformats.org/officeDocument/2006/relationships/customXml" Target="../customXml/item29.xml"/><Relationship Id="rId142" Type="http://schemas.openxmlformats.org/officeDocument/2006/relationships/customXml" Target="../customXml/item50.xml"/><Relationship Id="rId163" Type="http://schemas.openxmlformats.org/officeDocument/2006/relationships/customXml" Target="../customXml/item71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11.xml"/><Relationship Id="rId46" Type="http://schemas.openxmlformats.org/officeDocument/2006/relationships/pivotCacheDefinition" Target="pivotCache/pivotCacheDefinition32.xml"/><Relationship Id="rId67" Type="http://schemas.openxmlformats.org/officeDocument/2006/relationships/pivotCacheDefinition" Target="pivotCache/pivotCacheDefinition48.xml"/><Relationship Id="rId116" Type="http://schemas.openxmlformats.org/officeDocument/2006/relationships/customXml" Target="../customXml/item24.xml"/><Relationship Id="rId137" Type="http://schemas.openxmlformats.org/officeDocument/2006/relationships/customXml" Target="../customXml/item45.xml"/><Relationship Id="rId158" Type="http://schemas.openxmlformats.org/officeDocument/2006/relationships/customXml" Target="../customXml/item66.xml"/><Relationship Id="rId20" Type="http://schemas.openxmlformats.org/officeDocument/2006/relationships/pivotCacheDefinition" Target="pivotCache/pivotCacheDefinition6.xml"/><Relationship Id="rId41" Type="http://schemas.openxmlformats.org/officeDocument/2006/relationships/pivotCacheDefinition" Target="pivotCache/pivotCacheDefinition27.xml"/><Relationship Id="rId62" Type="http://schemas.microsoft.com/office/2007/relationships/slicerCache" Target="slicerCaches/slicerCache1.xml"/><Relationship Id="rId83" Type="http://schemas.openxmlformats.org/officeDocument/2006/relationships/pivotTable" Target="pivotTables/pivotTable7.xml"/><Relationship Id="rId88" Type="http://schemas.openxmlformats.org/officeDocument/2006/relationships/connections" Target="connections.xml"/><Relationship Id="rId111" Type="http://schemas.openxmlformats.org/officeDocument/2006/relationships/customXml" Target="../customXml/item19.xml"/><Relationship Id="rId132" Type="http://schemas.openxmlformats.org/officeDocument/2006/relationships/customXml" Target="../customXml/item40.xml"/><Relationship Id="rId153" Type="http://schemas.openxmlformats.org/officeDocument/2006/relationships/customXml" Target="../customXml/item61.xml"/><Relationship Id="rId174" Type="http://schemas.openxmlformats.org/officeDocument/2006/relationships/customXml" Target="../customXml/item82.xml"/><Relationship Id="rId179" Type="http://schemas.openxmlformats.org/officeDocument/2006/relationships/customXml" Target="../customXml/item87.xml"/><Relationship Id="rId15" Type="http://schemas.openxmlformats.org/officeDocument/2006/relationships/pivotCacheDefinition" Target="pivotCache/pivotCacheDefinition1.xml"/><Relationship Id="rId36" Type="http://schemas.openxmlformats.org/officeDocument/2006/relationships/pivotCacheDefinition" Target="pivotCache/pivotCacheDefinition22.xml"/><Relationship Id="rId57" Type="http://schemas.openxmlformats.org/officeDocument/2006/relationships/pivotCacheDefinition" Target="pivotCache/pivotCacheDefinition43.xml"/><Relationship Id="rId106" Type="http://schemas.openxmlformats.org/officeDocument/2006/relationships/customXml" Target="../customXml/item14.xml"/><Relationship Id="rId127" Type="http://schemas.openxmlformats.org/officeDocument/2006/relationships/customXml" Target="../customXml/item35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7.xml"/><Relationship Id="rId52" Type="http://schemas.openxmlformats.org/officeDocument/2006/relationships/pivotCacheDefinition" Target="pivotCache/pivotCacheDefinition38.xml"/><Relationship Id="rId73" Type="http://schemas.openxmlformats.org/officeDocument/2006/relationships/pivotCacheDefinition" Target="pivotCache/pivotCacheDefinition54.xml"/><Relationship Id="rId78" Type="http://schemas.openxmlformats.org/officeDocument/2006/relationships/pivotTable" Target="pivotTables/pivotTable2.xml"/><Relationship Id="rId94" Type="http://schemas.openxmlformats.org/officeDocument/2006/relationships/customXml" Target="../customXml/item2.xml"/><Relationship Id="rId99" Type="http://schemas.openxmlformats.org/officeDocument/2006/relationships/customXml" Target="../customXml/item7.xml"/><Relationship Id="rId101" Type="http://schemas.openxmlformats.org/officeDocument/2006/relationships/customXml" Target="../customXml/item9.xml"/><Relationship Id="rId122" Type="http://schemas.openxmlformats.org/officeDocument/2006/relationships/customXml" Target="../customXml/item30.xml"/><Relationship Id="rId143" Type="http://schemas.openxmlformats.org/officeDocument/2006/relationships/customXml" Target="../customXml/item51.xml"/><Relationship Id="rId148" Type="http://schemas.openxmlformats.org/officeDocument/2006/relationships/customXml" Target="../customXml/item56.xml"/><Relationship Id="rId164" Type="http://schemas.openxmlformats.org/officeDocument/2006/relationships/customXml" Target="../customXml/item72.xml"/><Relationship Id="rId169" Type="http://schemas.openxmlformats.org/officeDocument/2006/relationships/customXml" Target="../customXml/item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customXml" Target="../customXml/item88.xml"/><Relationship Id="rId26" Type="http://schemas.openxmlformats.org/officeDocument/2006/relationships/pivotCacheDefinition" Target="pivotCache/pivotCacheDefinition12.xml"/><Relationship Id="rId47" Type="http://schemas.openxmlformats.org/officeDocument/2006/relationships/pivotCacheDefinition" Target="pivotCache/pivotCacheDefinition33.xml"/><Relationship Id="rId68" Type="http://schemas.openxmlformats.org/officeDocument/2006/relationships/pivotCacheDefinition" Target="pivotCache/pivotCacheDefinition49.xml"/><Relationship Id="rId89" Type="http://schemas.openxmlformats.org/officeDocument/2006/relationships/styles" Target="styles.xml"/><Relationship Id="rId112" Type="http://schemas.openxmlformats.org/officeDocument/2006/relationships/customXml" Target="../customXml/item20.xml"/><Relationship Id="rId133" Type="http://schemas.openxmlformats.org/officeDocument/2006/relationships/customXml" Target="../customXml/item41.xml"/><Relationship Id="rId154" Type="http://schemas.openxmlformats.org/officeDocument/2006/relationships/customXml" Target="../customXml/item62.xml"/><Relationship Id="rId175" Type="http://schemas.openxmlformats.org/officeDocument/2006/relationships/customXml" Target="../customXml/item83.xml"/><Relationship Id="rId16" Type="http://schemas.openxmlformats.org/officeDocument/2006/relationships/pivotCacheDefinition" Target="pivotCache/pivotCacheDefinition2.xml"/><Relationship Id="rId37" Type="http://schemas.openxmlformats.org/officeDocument/2006/relationships/pivotCacheDefinition" Target="pivotCache/pivotCacheDefinition23.xml"/><Relationship Id="rId58" Type="http://schemas.openxmlformats.org/officeDocument/2006/relationships/pivotCacheDefinition" Target="pivotCache/pivotCacheDefinition44.xml"/><Relationship Id="rId79" Type="http://schemas.openxmlformats.org/officeDocument/2006/relationships/pivotTable" Target="pivotTables/pivotTable3.xml"/><Relationship Id="rId102" Type="http://schemas.openxmlformats.org/officeDocument/2006/relationships/customXml" Target="../customXml/item10.xml"/><Relationship Id="rId123" Type="http://schemas.openxmlformats.org/officeDocument/2006/relationships/customXml" Target="../customXml/item31.xml"/><Relationship Id="rId144" Type="http://schemas.openxmlformats.org/officeDocument/2006/relationships/customXml" Target="../customXml/item52.xml"/><Relationship Id="rId90" Type="http://schemas.openxmlformats.org/officeDocument/2006/relationships/sharedStrings" Target="sharedStrings.xml"/><Relationship Id="rId165" Type="http://schemas.openxmlformats.org/officeDocument/2006/relationships/customXml" Target="../customXml/item73.xml"/><Relationship Id="rId27" Type="http://schemas.openxmlformats.org/officeDocument/2006/relationships/pivotCacheDefinition" Target="pivotCache/pivotCacheDefinition13.xml"/><Relationship Id="rId48" Type="http://schemas.openxmlformats.org/officeDocument/2006/relationships/pivotCacheDefinition" Target="pivotCache/pivotCacheDefinition34.xml"/><Relationship Id="rId69" Type="http://schemas.openxmlformats.org/officeDocument/2006/relationships/pivotCacheDefinition" Target="pivotCache/pivotCacheDefinition50.xml"/><Relationship Id="rId113" Type="http://schemas.openxmlformats.org/officeDocument/2006/relationships/customXml" Target="../customXml/item21.xml"/><Relationship Id="rId134" Type="http://schemas.openxmlformats.org/officeDocument/2006/relationships/customXml" Target="../customXml/item42.xml"/><Relationship Id="rId80" Type="http://schemas.openxmlformats.org/officeDocument/2006/relationships/pivotTable" Target="pivotTables/pivotTable4.xml"/><Relationship Id="rId155" Type="http://schemas.openxmlformats.org/officeDocument/2006/relationships/customXml" Target="../customXml/item63.xml"/><Relationship Id="rId176" Type="http://schemas.openxmlformats.org/officeDocument/2006/relationships/customXml" Target="../customXml/item84.xml"/><Relationship Id="rId17" Type="http://schemas.openxmlformats.org/officeDocument/2006/relationships/pivotCacheDefinition" Target="pivotCache/pivotCacheDefinition3.xml"/><Relationship Id="rId38" Type="http://schemas.openxmlformats.org/officeDocument/2006/relationships/pivotCacheDefinition" Target="pivotCache/pivotCacheDefinition24.xml"/><Relationship Id="rId59" Type="http://schemas.openxmlformats.org/officeDocument/2006/relationships/pivotCacheDefinition" Target="pivotCache/pivotCacheDefinition45.xml"/><Relationship Id="rId103" Type="http://schemas.openxmlformats.org/officeDocument/2006/relationships/customXml" Target="../customXml/item11.xml"/><Relationship Id="rId124" Type="http://schemas.openxmlformats.org/officeDocument/2006/relationships/customXml" Target="../customXml/item32.xml"/><Relationship Id="rId70" Type="http://schemas.openxmlformats.org/officeDocument/2006/relationships/pivotCacheDefinition" Target="pivotCache/pivotCacheDefinition51.xml"/><Relationship Id="rId91" Type="http://schemas.openxmlformats.org/officeDocument/2006/relationships/powerPivotData" Target="model/item.data"/><Relationship Id="rId145" Type="http://schemas.openxmlformats.org/officeDocument/2006/relationships/customXml" Target="../customXml/item53.xml"/><Relationship Id="rId166" Type="http://schemas.openxmlformats.org/officeDocument/2006/relationships/customXml" Target="../customXml/item74.xml"/><Relationship Id="rId1" Type="http://schemas.openxmlformats.org/officeDocument/2006/relationships/worksheet" Target="worksheets/sheet1.xml"/><Relationship Id="rId28" Type="http://schemas.openxmlformats.org/officeDocument/2006/relationships/pivotCacheDefinition" Target="pivotCache/pivotCacheDefinition14.xml"/><Relationship Id="rId49" Type="http://schemas.openxmlformats.org/officeDocument/2006/relationships/pivotCacheDefinition" Target="pivotCache/pivotCacheDefinition35.xml"/><Relationship Id="rId114" Type="http://schemas.openxmlformats.org/officeDocument/2006/relationships/customXml" Target="../customXml/item2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</c:pivotFmt>
    </c:pivotFmts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2020.xlsx]PivotChartTable48</c15:name>
        <c15:fmtId val="8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Auxiliares!Resp_Evo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FF0000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FF0000"/>
            </a:solidFill>
            <a:ln w="9525">
              <a:noFill/>
            </a:ln>
            <a:effectLst/>
          </c:spPr>
        </c:marker>
      </c:pivotFmt>
      <c:pivotFmt>
        <c:idx val="65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6651088577956526E-2"/>
          <c:y val="0.17481299212598425"/>
          <c:w val="0.94376253328046245"/>
          <c:h val="0.51033727034120735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Auxiliares'!$N$17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ABE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0D29B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Auxiliares'!$M$18:$M$30</c:f>
              <c:multiLvlStrCache>
                <c:ptCount val="10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  <c:pt idx="9">
                    <c:v>i. Septiembre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Auxiliares'!$N$18:$N$30</c:f>
              <c:numCache>
                <c:formatCode>General</c:formatCode>
                <c:ptCount val="10"/>
                <c:pt idx="0">
                  <c:v>70</c:v>
                </c:pt>
                <c:pt idx="1">
                  <c:v>48</c:v>
                </c:pt>
                <c:pt idx="2">
                  <c:v>20</c:v>
                </c:pt>
                <c:pt idx="3">
                  <c:v>23</c:v>
                </c:pt>
                <c:pt idx="4">
                  <c:v>19</c:v>
                </c:pt>
                <c:pt idx="5">
                  <c:v>40</c:v>
                </c:pt>
                <c:pt idx="6">
                  <c:v>19</c:v>
                </c:pt>
                <c:pt idx="7">
                  <c:v>28</c:v>
                </c:pt>
                <c:pt idx="8">
                  <c:v>24</c:v>
                </c:pt>
                <c:pt idx="9">
                  <c:v>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A5B-4430-B43F-6343A34A2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62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9370121986255931E-2"/>
          <c:y val="7.5402484385310581E-2"/>
          <c:w val="0.88919703015292495"/>
          <c:h val="0.48696034255756943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493593632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2020.xlsx]PivotChartTable43</c15:name>
        <c15:fmtId val="15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2020.xlsx]PivotChartTable46</c15:name>
        <c15:fmtId val="11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Auxiliares!HabVen_Cat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33CC33"/>
          </a:solidFill>
          <a:ln>
            <a:noFill/>
          </a:ln>
          <a:effectLst/>
        </c:spPr>
        <c:dLbl>
          <c:idx val="0"/>
          <c:layout>
            <c:manualLayout>
              <c:x val="-0.13331714451724078"/>
              <c:y val="0.103934743451186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rgbClr val="FABE00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rgbClr val="038B71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33CC33"/>
          </a:solidFill>
          <a:ln>
            <a:noFill/>
          </a:ln>
          <a:effectLst/>
        </c:spPr>
      </c:pivotFmt>
      <c:pivotFmt>
        <c:idx val="32"/>
        <c:spPr>
          <a:solidFill>
            <a:srgbClr val="FABE00"/>
          </a:solidFill>
          <a:ln>
            <a:noFill/>
          </a:ln>
          <a:effectLst/>
        </c:spPr>
      </c:pivotFmt>
      <c:pivotFmt>
        <c:idx val="33"/>
        <c:spPr>
          <a:solidFill>
            <a:srgbClr val="038B71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8725525200038254"/>
          <c:y val="0.10092990474092836"/>
          <c:w val="0.53402706493672092"/>
          <c:h val="0.73792830791255981"/>
        </c:manualLayout>
      </c:layout>
      <c:pieChart>
        <c:varyColors val="1"/>
        <c:ser>
          <c:idx val="0"/>
          <c:order val="0"/>
          <c:tx>
            <c:strRef>
              <c:f>'Tablas Dinámicas Auxiliares'!$E$41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</c:spPr>
          <c:dPt>
            <c:idx val="0"/>
            <c:bubble3D val="0"/>
            <c:spPr>
              <a:solidFill>
                <a:srgbClr val="33CC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E08-4862-8ECD-92DF0547C7DB}"/>
              </c:ext>
            </c:extLst>
          </c:dPt>
          <c:dPt>
            <c:idx val="1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E08-4862-8ECD-92DF0547C7DB}"/>
              </c:ext>
            </c:extLst>
          </c:dPt>
          <c:dPt>
            <c:idx val="2"/>
            <c:bubble3D val="0"/>
            <c:spPr>
              <a:solidFill>
                <a:srgbClr val="038B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E3-48D6-B2C7-456E68342BC2}"/>
              </c:ext>
            </c:extLst>
          </c:dPt>
          <c:dLbls>
            <c:dLbl>
              <c:idx val="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4E3-48D6-B2C7-456E68342B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Auxiliares'!$D$42:$D$45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Auxiliares'!$E$42:$E$45</c:f>
              <c:numCache>
                <c:formatCode>General</c:formatCode>
                <c:ptCount val="3"/>
                <c:pt idx="0">
                  <c:v>9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E08-4862-8ECD-92DF0547C7D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ayout>
        <c:manualLayout>
          <c:xMode val="edge"/>
          <c:yMode val="edge"/>
          <c:x val="9.4806496859957276E-2"/>
          <c:y val="1.0985163253599967E-2"/>
          <c:w val="0.9"/>
          <c:h val="7.97926241685279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Auxiliares!HabVen_Sect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038B71"/>
          </a:solidFill>
          <a:ln>
            <a:noFill/>
          </a:ln>
          <a:effectLst/>
        </c:spPr>
      </c:pivotFmt>
      <c:pivotFmt>
        <c:idx val="9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Auxiliares'!$H$41:$H$42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Auxiliares'!$G$43:$G$47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Auxiliares'!$H$43:$H$47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513-4E32-A9B8-FAE6FC6AD404}"/>
            </c:ext>
          </c:extLst>
        </c:ser>
        <c:ser>
          <c:idx val="1"/>
          <c:order val="1"/>
          <c:tx>
            <c:strRef>
              <c:f>'Tablas Dinámicas Auxiliares'!$I$41:$I$42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Auxiliares'!$G$43:$G$47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Auxiliares'!$I$43:$I$47</c:f>
              <c:numCache>
                <c:formatCode>General</c:formatCode>
                <c:ptCount val="4"/>
                <c:pt idx="0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513-4E32-A9B8-FAE6FC6AD404}"/>
            </c:ext>
          </c:extLst>
        </c:ser>
        <c:ser>
          <c:idx val="2"/>
          <c:order val="2"/>
          <c:tx>
            <c:strRef>
              <c:f>'Tablas Dinámicas Auxiliares'!$J$41:$J$42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038B7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Auxiliares'!$G$43:$G$47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Auxiliares'!$J$43:$J$47</c:f>
              <c:numCache>
                <c:formatCode>General</c:formatCode>
                <c:ptCount val="4"/>
                <c:pt idx="0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513-4E32-A9B8-FAE6FC6AD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Auxiliares!TablaDinámica3</c:name>
    <c:fmtId val="5"/>
  </c:pivotSource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</c:pivotFmt>
      <c:pivotFmt>
        <c:idx val="44"/>
      </c:pivotFmt>
      <c:pivotFmt>
        <c:idx val="45"/>
      </c:pivotFmt>
      <c:pivotFmt>
        <c:idx val="46"/>
      </c:pivotFmt>
      <c:pivotFmt>
        <c:idx val="47"/>
      </c:pivotFmt>
      <c:pivotFmt>
        <c:idx val="48"/>
      </c:pivotFmt>
      <c:pivotFmt>
        <c:idx val="49"/>
      </c:pivotFmt>
      <c:pivotFmt>
        <c:idx val="50"/>
      </c:pivotFmt>
      <c:pivotFmt>
        <c:idx val="51"/>
      </c:pivotFmt>
      <c:pivotFmt>
        <c:idx val="52"/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4"/>
          </a:solidFill>
          <a:ln>
            <a:noFill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4"/>
          </a:solidFill>
          <a:ln>
            <a:noFill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4"/>
          </a:solidFill>
          <a:ln>
            <a:noFill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4"/>
          </a:solidFill>
          <a:ln>
            <a:noFill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62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9370121986255931E-2"/>
          <c:y val="7.5402484385310581E-2"/>
          <c:w val="0.88919703015292495"/>
          <c:h val="0.48696034255756943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Auxiliares'!$N$47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F2CE04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38B71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Auxiliares'!$M$48:$M$60</c:f>
              <c:multiLvlStrCache>
                <c:ptCount val="10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  <c:pt idx="9">
                    <c:v>i. Septiembre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Auxiliares'!$N$48:$N$60</c:f>
              <c:numCache>
                <c:formatCode>0</c:formatCode>
                <c:ptCount val="10"/>
                <c:pt idx="0">
                  <c:v>24270</c:v>
                </c:pt>
                <c:pt idx="1">
                  <c:v>23603</c:v>
                </c:pt>
                <c:pt idx="2">
                  <c:v>6958</c:v>
                </c:pt>
                <c:pt idx="3">
                  <c:v>3812</c:v>
                </c:pt>
                <c:pt idx="4">
                  <c:v>617</c:v>
                </c:pt>
                <c:pt idx="5">
                  <c:v>3675</c:v>
                </c:pt>
                <c:pt idx="6">
                  <c:v>1547</c:v>
                </c:pt>
                <c:pt idx="7">
                  <c:v>407</c:v>
                </c:pt>
                <c:pt idx="8">
                  <c:v>1680</c:v>
                </c:pt>
                <c:pt idx="9">
                  <c:v>2544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540-4B71-9240-762A9830E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Auxiliares!TablaDinámica6</c:name>
    <c:fmtId val="6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Dinámicas Auxiliares'!$S$41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38B7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Auxiliares'!$R$42:$R$44</c:f>
              <c:strCache>
                <c:ptCount val="2"/>
                <c:pt idx="0">
                  <c:v>Hostería</c:v>
                </c:pt>
                <c:pt idx="1">
                  <c:v>Hotel</c:v>
                </c:pt>
              </c:strCache>
            </c:strRef>
          </c:cat>
          <c:val>
            <c:numRef>
              <c:f>'Tablas Dinámicas Auxiliares'!$S$42:$S$44</c:f>
              <c:numCache>
                <c:formatCode>0</c:formatCode>
                <c:ptCount val="2"/>
                <c:pt idx="0">
                  <c:v>53</c:v>
                </c:pt>
                <c:pt idx="1">
                  <c:v>2491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4-4345-B867-3CB21F5BA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0" sourceLinked="1"/>
        <c:majorTickMark val="in"/>
        <c:minorTickMark val="none"/>
        <c:tickLblPos val="nextTo"/>
        <c:crossAx val="493593632"/>
        <c:crossesAt val="1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Auxiliares!EM_Sect</c:name>
    <c:fmtId val="11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5E35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CB631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7CAA2D"/>
          </a:solidFill>
          <a:ln>
            <a:noFill/>
          </a:ln>
          <a:effectLst/>
        </c:spPr>
      </c:pivotFmt>
      <c:pivotFmt>
        <c:idx val="85"/>
        <c:spPr>
          <a:solidFill>
            <a:srgbClr val="F5E35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CB631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7CAA2D"/>
          </a:solidFill>
          <a:ln>
            <a:noFill/>
          </a:ln>
          <a:effectLst/>
        </c:spPr>
      </c:pivotFmt>
      <c:pivotFmt>
        <c:idx val="89"/>
        <c:spPr>
          <a:solidFill>
            <a:srgbClr val="F6CA07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00D29B"/>
          </a:solidFill>
          <a:ln>
            <a:noFill/>
          </a:ln>
          <a:effectLst/>
        </c:spPr>
      </c:pivotFmt>
      <c:pivotFmt>
        <c:idx val="9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82981965963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Auxiliares'!$H$28:$H$29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6CA07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Auxiliares'!$G$30:$G$35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Auxiliares'!$H$30:$H$35</c:f>
              <c:numCache>
                <c:formatCode>0.00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1.2138157894736843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B13-43D2-8F3A-26F7D8917FF8}"/>
            </c:ext>
          </c:extLst>
        </c:ser>
        <c:ser>
          <c:idx val="1"/>
          <c:order val="1"/>
          <c:tx>
            <c:strRef>
              <c:f>'Tablas Dinámicas Auxiliares'!$I$28:$I$29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710944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Auxiliares'!$G$30:$G$35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Auxiliares'!$I$30:$I$35</c:f>
              <c:numCache>
                <c:formatCode>0.00</c:formatCode>
                <c:ptCount val="5"/>
                <c:pt idx="0">
                  <c:v>1</c:v>
                </c:pt>
                <c:pt idx="2">
                  <c:v>1.1764705882352942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13-43D2-8F3A-26F7D8917FF8}"/>
            </c:ext>
          </c:extLst>
        </c:ser>
        <c:ser>
          <c:idx val="2"/>
          <c:order val="2"/>
          <c:tx>
            <c:strRef>
              <c:f>'Tablas Dinámicas Auxiliares'!$J$28:$J$29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00D29B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Auxiliares'!$G$30:$G$35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Auxiliares'!$J$30:$J$35</c:f>
              <c:numCache>
                <c:formatCode>0.00</c:formatCode>
                <c:ptCount val="5"/>
                <c:pt idx="0">
                  <c:v>1</c:v>
                </c:pt>
                <c:pt idx="2">
                  <c:v>5.9204545454545459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13-43D2-8F3A-26F7D8917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Auxiliares!Emp_Cat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ABE00"/>
          </a:solidFill>
          <a:ln>
            <a:noFill/>
          </a:ln>
          <a:effectLst/>
        </c:spPr>
      </c:pivotFmt>
      <c:pivotFmt>
        <c:idx val="36"/>
        <c:spPr>
          <a:solidFill>
            <a:srgbClr val="220153"/>
          </a:solidFill>
          <a:ln>
            <a:noFill/>
          </a:ln>
          <a:effectLst/>
        </c:spPr>
      </c:pivotFmt>
      <c:pivotFmt>
        <c:idx val="37"/>
        <c:spPr>
          <a:solidFill>
            <a:srgbClr val="33CC33"/>
          </a:solidFill>
          <a:ln>
            <a:noFill/>
          </a:ln>
          <a:effectLst/>
        </c:spPr>
      </c:pivotFmt>
      <c:pivotFmt>
        <c:idx val="38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rgbClr val="FABE00"/>
          </a:solidFill>
          <a:ln>
            <a:noFill/>
          </a:ln>
          <a:effectLst/>
        </c:spPr>
      </c:pivotFmt>
      <c:pivotFmt>
        <c:idx val="40"/>
        <c:spPr>
          <a:solidFill>
            <a:srgbClr val="220153"/>
          </a:solidFill>
          <a:ln>
            <a:noFill/>
          </a:ln>
          <a:effectLst/>
        </c:spPr>
      </c:pivotFmt>
      <c:pivotFmt>
        <c:idx val="41"/>
        <c:spPr>
          <a:solidFill>
            <a:srgbClr val="33CC33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0157437110484645"/>
          <c:w val="0.57937632033800657"/>
          <c:h val="0.7820388192216714"/>
        </c:manualLayout>
      </c:layout>
      <c:pieChart>
        <c:varyColors val="1"/>
        <c:ser>
          <c:idx val="0"/>
          <c:order val="0"/>
          <c:tx>
            <c:strRef>
              <c:f>'Tablas Dinámicas Auxiliares'!$E$2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</c:spPr>
          <c:dPt>
            <c:idx val="0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9F-44BF-A896-E0C75BDB6B89}"/>
              </c:ext>
            </c:extLst>
          </c:dPt>
          <c:dPt>
            <c:idx val="1"/>
            <c:bubble3D val="0"/>
            <c:spPr>
              <a:solidFill>
                <a:srgbClr val="2201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9F-44BF-A896-E0C75BDB6B89}"/>
              </c:ext>
            </c:extLst>
          </c:dPt>
          <c:dPt>
            <c:idx val="2"/>
            <c:bubble3D val="0"/>
            <c:spPr>
              <a:solidFill>
                <a:srgbClr val="33CC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9F-44BF-A896-E0C75BDB6B89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Auxiliares'!$D$3:$D$6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Auxiliares'!$E$3:$E$6</c:f>
              <c:numCache>
                <c:formatCode>General</c:formatCode>
                <c:ptCount val="3"/>
                <c:pt idx="0">
                  <c:v>15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4FD-4B7E-8328-29F3A1E49D2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Auxiliares!EM_Cat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5E356"/>
          </a:solidFill>
          <a:ln>
            <a:noFill/>
          </a:ln>
          <a:effectLst/>
        </c:spPr>
      </c:pivotFmt>
      <c:pivotFmt>
        <c:idx val="28"/>
        <c:spPr>
          <a:solidFill>
            <a:srgbClr val="CB6318"/>
          </a:solidFill>
          <a:ln>
            <a:noFill/>
          </a:ln>
          <a:effectLst/>
        </c:spPr>
      </c:pivotFmt>
      <c:pivotFmt>
        <c:idx val="29"/>
        <c:spPr>
          <a:solidFill>
            <a:srgbClr val="7CAA2D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5E356"/>
          </a:solidFill>
          <a:ln>
            <a:noFill/>
          </a:ln>
          <a:effectLst/>
        </c:spPr>
      </c:pivotFmt>
      <c:pivotFmt>
        <c:idx val="32"/>
        <c:spPr>
          <a:solidFill>
            <a:srgbClr val="CB6318"/>
          </a:solidFill>
          <a:ln>
            <a:noFill/>
          </a:ln>
          <a:effectLst/>
        </c:spPr>
      </c:pivotFmt>
      <c:pivotFmt>
        <c:idx val="33"/>
        <c:spPr>
          <a:solidFill>
            <a:srgbClr val="7CAA2D"/>
          </a:solidFill>
          <a:ln>
            <a:noFill/>
          </a:ln>
          <a:effectLst/>
        </c:spPr>
      </c:pivotFmt>
      <c:pivotFmt>
        <c:idx val="34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ABE00"/>
          </a:solidFill>
          <a:ln>
            <a:noFill/>
          </a:ln>
          <a:effectLst/>
        </c:spPr>
      </c:pivotFmt>
      <c:pivotFmt>
        <c:idx val="36"/>
        <c:spPr>
          <a:solidFill>
            <a:srgbClr val="710944"/>
          </a:solidFill>
          <a:ln>
            <a:noFill/>
          </a:ln>
          <a:effectLst/>
        </c:spPr>
      </c:pivotFmt>
      <c:pivotFmt>
        <c:idx val="37"/>
        <c:spPr>
          <a:solidFill>
            <a:srgbClr val="00D29B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Auxiliares'!$E$28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F5-4A22-B8A3-9C27A0327CA1}"/>
              </c:ext>
            </c:extLst>
          </c:dPt>
          <c:dPt>
            <c:idx val="1"/>
            <c:invertIfNegative val="0"/>
            <c:bubble3D val="0"/>
            <c:spPr>
              <a:solidFill>
                <a:srgbClr val="7109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F5-4A22-B8A3-9C27A0327CA1}"/>
              </c:ext>
            </c:extLst>
          </c:dPt>
          <c:dPt>
            <c:idx val="2"/>
            <c:invertIfNegative val="0"/>
            <c:bubble3D val="0"/>
            <c:spPr>
              <a:solidFill>
                <a:srgbClr val="00D29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F5-4A22-B8A3-9C27A0327CA1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Auxiliares'!$D$29:$D$32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Auxiliares'!$E$29:$E$32</c:f>
              <c:numCache>
                <c:formatCode>0.00</c:formatCode>
                <c:ptCount val="3"/>
                <c:pt idx="0">
                  <c:v>1.1484018264840183</c:v>
                </c:pt>
                <c:pt idx="1">
                  <c:v>1.1287703016241299</c:v>
                </c:pt>
                <c:pt idx="2">
                  <c:v>1.4027906976744187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C-4C9D-B898-B2887B41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2026688"/>
        <c:axId val="293548015"/>
      </c:barChart>
      <c:catAx>
        <c:axId val="6420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/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EC"/>
          </a:p>
        </c:txPr>
        <c:crossAx val="293548015"/>
        <c:crosses val="autoZero"/>
        <c:auto val="1"/>
        <c:lblAlgn val="ctr"/>
        <c:lblOffset val="100"/>
        <c:noMultiLvlLbl val="0"/>
      </c:catAx>
      <c:valAx>
        <c:axId val="293548015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64202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Auxiliares!EM_Tipo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Dinámicas Auxiliares'!$S$28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7109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Auxiliares'!$R$29:$R$33</c:f>
              <c:strCache>
                <c:ptCount val="4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</c:strCache>
            </c:strRef>
          </c:cat>
          <c:val>
            <c:numRef>
              <c:f>'Tablas Dinámicas Auxiliares'!$S$29:$S$33</c:f>
              <c:numCache>
                <c:formatCode>0.00</c:formatCode>
                <c:ptCount val="4"/>
                <c:pt idx="2">
                  <c:v>1</c:v>
                </c:pt>
                <c:pt idx="3">
                  <c:v>1.2627264883520277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24-40DB-A4C3-16E1D7F672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/>
      </c:catAx>
      <c:valAx>
        <c:axId val="1417224095"/>
        <c:scaling>
          <c:orientation val="minMax"/>
        </c:scaling>
        <c:delete val="1"/>
        <c:axPos val="t"/>
        <c:numFmt formatCode="0.00" sourceLinked="1"/>
        <c:majorTickMark val="none"/>
        <c:minorTickMark val="none"/>
        <c:tickLblPos val="nextTo"/>
        <c:crossAx val="443841119"/>
        <c:crosses val="autoZero"/>
        <c:crossBetween val="between"/>
        <c:extLst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62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41275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8E2232"/>
            </a:solidFill>
            <a:ln w="9525">
              <a:solidFill>
                <a:srgbClr val="8E2232"/>
              </a:solidFill>
            </a:ln>
            <a:effectLst/>
          </c:spPr>
        </c:marker>
        <c:dLbl>
          <c:idx val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41275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8E2232"/>
            </a:solidFill>
            <a:ln w="9525">
              <a:solidFill>
                <a:srgbClr val="8E2232"/>
              </a:solidFill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6.9370121986255931E-2"/>
          <c:y val="7.5402484385310581E-2"/>
          <c:w val="0.88919703015292495"/>
          <c:h val="0.48696034255756943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41275" cap="rnd">
              <a:solidFill>
                <a:srgbClr val="FABE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8E2232"/>
              </a:solidFill>
              <a:ln w="9525">
                <a:solidFill>
                  <a:srgbClr val="8E2232"/>
                </a:solidFill>
              </a:ln>
              <a:effectLst/>
            </c:spPr>
          </c:marker>
          <c:dLbls>
            <c:spPr>
              <a:solidFill>
                <a:srgbClr val="FFFFFF">
                  <a:lumMod val="95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l. Diciembre
2019</c:v>
              </c:pt>
              <c:pt idx="1">
                <c:v>a. Enero
2020</c:v>
              </c:pt>
              <c:pt idx="2">
                <c:v>b. Febrero
2020</c:v>
              </c:pt>
              <c:pt idx="3">
                <c:v>c. Marzo
2020</c:v>
              </c:pt>
              <c:pt idx="4">
                <c:v>d. Abril
2020</c:v>
              </c:pt>
              <c:pt idx="5">
                <c:v>e. Mayo
2020</c:v>
              </c:pt>
              <c:pt idx="6">
                <c:v>f. Junio
2020</c:v>
              </c:pt>
              <c:pt idx="7">
                <c:v>g. Julio
2020</c:v>
              </c:pt>
              <c:pt idx="8">
                <c:v>h. Agosto
2020</c:v>
              </c:pt>
              <c:pt idx="9">
                <c:v>i. Septiembre
2020</c:v>
              </c:pt>
            </c:strLit>
          </c:cat>
          <c:val>
            <c:numLit>
              <c:formatCode>0.00</c:formatCode>
              <c:ptCount val="10"/>
              <c:pt idx="0">
                <c:v>1.4800981157319657</c:v>
              </c:pt>
              <c:pt idx="1">
                <c:v>2.1426594926979248</c:v>
              </c:pt>
              <c:pt idx="2">
                <c:v>1.058576874205845</c:v>
              </c:pt>
              <c:pt idx="3">
                <c:v>1.1746509129967777</c:v>
              </c:pt>
              <c:pt idx="4">
                <c:v>1.3034825870646767</c:v>
              </c:pt>
              <c:pt idx="5">
                <c:v>3.178043230944255</c:v>
              </c:pt>
              <c:pt idx="6">
                <c:v>1.9643312101910828</c:v>
              </c:pt>
              <c:pt idx="7">
                <c:v>1.2557077625570776</c:v>
              </c:pt>
              <c:pt idx="8">
                <c:v>1.0789330430048993</c:v>
              </c:pt>
              <c:pt idx="9">
                <c:v>1.2564210526315789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B09-4674-9B39-BCB265D1F0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493593632"/>
        <c:crosses val="autoZero"/>
        <c:crossBetween val="between"/>
        <c:extLst>
          <c:ext xmlns:c15="http://schemas.microsoft.com/office/drawing/2012/chart" uri="{F40574EE-89B7-4290-83BB-5DA773EAF853}">
            <c15:numFmt c:formatCode="0.00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2020.xlsx]PivotChartTable4</c15:name>
        <c15:fmtId val="17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Auxiliares!Ing_Sect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3AD65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008BBC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008BBC"/>
          </a:solidFill>
          <a:ln>
            <a:noFill/>
          </a:ln>
          <a:effectLst/>
        </c:spPr>
      </c:pivotFmt>
      <c:pivotFmt>
        <c:idx val="97"/>
        <c:spPr>
          <a:solidFill>
            <a:srgbClr val="00A1D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\ 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rgbClr val="00D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rgbClr val="ED8E05"/>
          </a:solidFill>
          <a:ln>
            <a:noFill/>
          </a:ln>
          <a:effectLst/>
        </c:spPr>
      </c:pivotFmt>
      <c:pivotFmt>
        <c:idx val="101"/>
        <c:spPr>
          <a:solidFill>
            <a:srgbClr val="ED8E05"/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Auxiliares'!$H$54:$H$55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00A1DE"/>
            </a:solidFill>
            <a:ln>
              <a:noFill/>
            </a:ln>
            <a:effectLst/>
          </c:spPr>
          <c:invertIfNegative val="0"/>
          <c:dLbls>
            <c:numFmt formatCode="&quot;$&quot;\ 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Auxiliares'!$G$56:$G$61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Auxiliares'!$H$56:$H$61</c:f>
              <c:numCache>
                <c:formatCode>_("$"\ * #,##0_);_("$"\ * \(#,##0\);_("$"\ * "-"??_);_(@_)</c:formatCode>
                <c:ptCount val="5"/>
                <c:pt idx="0">
                  <c:v>6.4032599999999995</c:v>
                </c:pt>
                <c:pt idx="1">
                  <c:v>0.28676000000000001</c:v>
                </c:pt>
                <c:pt idx="2">
                  <c:v>10.586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59-4DBC-A463-F55FBDA6C8E3}"/>
            </c:ext>
          </c:extLst>
        </c:ser>
        <c:ser>
          <c:idx val="1"/>
          <c:order val="1"/>
          <c:tx>
            <c:strRef>
              <c:f>'Tablas Dinámicas Auxiliares'!$I$54:$I$55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00D000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Auxiliares'!$G$56:$G$61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Auxiliares'!$I$56:$I$61</c:f>
              <c:numCache>
                <c:formatCode>_("$"\ * #,##0_);_("$"\ * \(#,##0\);_("$"\ * "-"??_);_(@_)</c:formatCode>
                <c:ptCount val="5"/>
                <c:pt idx="0">
                  <c:v>13.806239999999999</c:v>
                </c:pt>
                <c:pt idx="2">
                  <c:v>24.955823000000002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059-4DBC-A463-F55FBDA6C8E3}"/>
            </c:ext>
          </c:extLst>
        </c:ser>
        <c:ser>
          <c:idx val="2"/>
          <c:order val="2"/>
          <c:tx>
            <c:strRef>
              <c:f>'Tablas Dinámicas Auxiliares'!$J$54:$J$55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ED8E05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Auxiliares'!$G$56:$G$61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Auxiliares'!$J$56:$J$61</c:f>
              <c:numCache>
                <c:formatCode>_("$"\ * #,##0_);_("$"\ * \(#,##0\);_("$"\ * "-"??_);_(@_)</c:formatCode>
                <c:ptCount val="5"/>
                <c:pt idx="0">
                  <c:v>71.209600000000009</c:v>
                </c:pt>
                <c:pt idx="2">
                  <c:v>46.577089999999998</c:v>
                </c:pt>
                <c:pt idx="4">
                  <c:v>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59-4DBC-A463-F55FBDA6C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_(&quot;$&quot;\ * #,##0_);_(&quot;$&quot;\ * \(#,##0\);_(&quot;$&quot;\ * &quot;-&quot;??_);_(@_)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 orientation="portrait"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Auxiliares!Ing_Cat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00A4DE"/>
          </a:solidFill>
          <a:ln>
            <a:noFill/>
          </a:ln>
          <a:effectLst/>
        </c:spPr>
      </c:pivotFmt>
      <c:pivotFmt>
        <c:idx val="36"/>
        <c:spPr>
          <a:solidFill>
            <a:srgbClr val="006666"/>
          </a:solidFill>
          <a:ln>
            <a:noFill/>
          </a:ln>
          <a:effectLst/>
        </c:spPr>
      </c:pivotFmt>
      <c:pivotFmt>
        <c:idx val="37"/>
        <c:spPr>
          <a:solidFill>
            <a:srgbClr val="3AD650"/>
          </a:solidFill>
          <a:ln>
            <a:noFill/>
          </a:ln>
          <a:effectLst/>
        </c:spPr>
      </c:pivotFmt>
      <c:pivotFmt>
        <c:idx val="38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rgbClr val="00A4DE"/>
          </a:solidFill>
          <a:ln>
            <a:noFill/>
          </a:ln>
          <a:effectLst/>
        </c:spPr>
        <c:dLbl>
          <c:idx val="0"/>
          <c:layout>
            <c:manualLayout>
              <c:x val="-0.1346112880928052"/>
              <c:y val="8.9988140371342465E-2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rgbClr val="00D000"/>
          </a:solidFill>
          <a:ln>
            <a:noFill/>
          </a:ln>
          <a:effectLst/>
        </c:spP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rgbClr val="ED8E05"/>
          </a:solidFill>
          <a:ln>
            <a:noFill/>
          </a:ln>
          <a:effectLst/>
        </c:spP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089271864610602"/>
          <c:y val="0.18750044716639597"/>
          <c:w val="0.58448820396042456"/>
          <c:h val="0.72640114124813882"/>
        </c:manualLayout>
      </c:layout>
      <c:pieChart>
        <c:varyColors val="1"/>
        <c:ser>
          <c:idx val="0"/>
          <c:order val="0"/>
          <c:tx>
            <c:strRef>
              <c:f>'Tablas Dinámicas Auxiliares'!$E$54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6666"/>
            </a:solidFill>
          </c:spPr>
          <c:dPt>
            <c:idx val="0"/>
            <c:bubble3D val="0"/>
            <c:spPr>
              <a:solidFill>
                <a:srgbClr val="00A4D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4-4EB2-828B-3D2E0A2F54F5}"/>
              </c:ext>
            </c:extLst>
          </c:dPt>
          <c:dPt>
            <c:idx val="1"/>
            <c:bubble3D val="0"/>
            <c:spPr>
              <a:solidFill>
                <a:srgbClr val="00D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D4-4EB2-828B-3D2E0A2F54F5}"/>
              </c:ext>
            </c:extLst>
          </c:dPt>
          <c:dPt>
            <c:idx val="2"/>
            <c:bubble3D val="0"/>
            <c:spPr>
              <a:solidFill>
                <a:srgbClr val="ED8E0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D4-4EB2-828B-3D2E0A2F54F5}"/>
              </c:ext>
            </c:extLst>
          </c:dPt>
          <c:dLbls>
            <c:dLbl>
              <c:idx val="0"/>
              <c:layout>
                <c:manualLayout>
                  <c:x val="-0.1346112880928052"/>
                  <c:y val="8.998814037134246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4-4EB2-828B-3D2E0A2F54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4-4EB2-828B-3D2E0A2F54F5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Auxiliares'!$D$55:$D$58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Auxiliares'!$E$55:$E$58</c:f>
              <c:numCache>
                <c:formatCode>_("$"\ * #,##0_);_("$"\ * \(#,##0\);_("$"\ * "-"??_);_(@_)</c:formatCode>
                <c:ptCount val="3"/>
                <c:pt idx="0">
                  <c:v>17.276019999999999</c:v>
                </c:pt>
                <c:pt idx="1">
                  <c:v>38.762063000000005</c:v>
                </c:pt>
                <c:pt idx="2">
                  <c:v>119.54669000000001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E8-4E04-8DAD-56444A5B827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Auxiliares!Ing_Evo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separator>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"/>
          <c:y val="0"/>
          <c:w val="0.99503804329649193"/>
          <c:h val="0.87816529031432045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Auxiliares'!$N$62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0A1DE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solidFill>
                <a:srgbClr val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Auxiliares'!$M$63:$M$75</c:f>
              <c:multiLvlStrCache>
                <c:ptCount val="10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  <c:pt idx="9">
                    <c:v>i. Septiembre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Auxiliares'!$N$63:$N$75</c:f>
              <c:numCache>
                <c:formatCode>_("$"\ * #,##0_);_("$"\ * \(#,##0\);_("$"\ * "-"??_);_(@_)</c:formatCode>
                <c:ptCount val="10"/>
                <c:pt idx="0">
                  <c:v>1865.2465000000002</c:v>
                </c:pt>
                <c:pt idx="1">
                  <c:v>2274.8434999999999</c:v>
                </c:pt>
                <c:pt idx="2">
                  <c:v>591.76254000000006</c:v>
                </c:pt>
                <c:pt idx="3">
                  <c:v>327.31288999999998</c:v>
                </c:pt>
                <c:pt idx="4">
                  <c:v>32.218000000000004</c:v>
                </c:pt>
                <c:pt idx="5">
                  <c:v>201.34775999999999</c:v>
                </c:pt>
                <c:pt idx="6">
                  <c:v>86.254249999999985</c:v>
                </c:pt>
                <c:pt idx="7">
                  <c:v>27.777060000000002</c:v>
                </c:pt>
                <c:pt idx="8">
                  <c:v>150.62485000000001</c:v>
                </c:pt>
                <c:pt idx="9">
                  <c:v>175.58477300000001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150-4F0A-8B6D-BD10F3C50AF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&quot;$&quot;\ * #,##0_);_(&quot;$&quot;\ * \(#,##0\);_(&quot;$&quot;\ * &quot;-&quot;??_);_(@_)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ED8E05"/>
          </a:solidFill>
          <a:ln>
            <a:noFill/>
          </a:ln>
          <a:effectLst/>
        </c:spPr>
        <c:dLbl>
          <c:idx val="0"/>
          <c:numFmt formatCode="&quot;$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1788101485443312"/>
          <c:y val="0"/>
          <c:w val="0.78119935183186795"/>
          <c:h val="0.93643017432557174"/>
        </c:manualLayout>
      </c:layout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ED8E05"/>
            </a:solidFill>
            <a:ln>
              <a:noFill/>
            </a:ln>
            <a:effectLst/>
          </c:spPr>
          <c:invertIfNegative val="0"/>
          <c:dLbls>
            <c:numFmt formatCode="&quot;$&quot;\ 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+mn-ea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Hotel</c:v>
              </c:pt>
              <c:pt idx="1">
                <c:v>Hostería</c:v>
              </c:pt>
              <c:pt idx="2">
                <c:v>Hostal</c:v>
              </c:pt>
              <c:pt idx="3">
                <c:v>Hacienda Turística</c:v>
              </c:pt>
            </c:strLit>
          </c:cat>
          <c:val>
            <c:numLit>
              <c:formatCode>General</c:formatCode>
              <c:ptCount val="4"/>
              <c:pt idx="0">
                <c:v>171.43475300000003</c:v>
              </c:pt>
              <c:pt idx="1">
                <c:v>4.1500199999999996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37B-4A9C-A5ED-21638F3FA2F5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-20"/>
        <c:axId val="582643984"/>
        <c:axId val="582644312"/>
      </c:barChart>
      <c:catAx>
        <c:axId val="5826439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effectLst>
                  <a:outerShdw blurRad="50800" dist="50800" dir="5400000" algn="ctr" rotWithShape="0">
                    <a:srgbClr val="777777"/>
                  </a:outerShdw>
                </a:effectLst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58264431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58264431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582643984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solidFill>
          <a:srgbClr val="777777"/>
        </a:solidFill>
        <a:ln w="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777777"/>
    </a:solidFill>
    <a:ln w="9525" cap="flat" cmpd="sng" algn="ctr">
      <a:solidFill>
        <a:srgbClr val="777777">
          <a:alpha val="0"/>
        </a:srgb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2020.xlsx]PivotChartTable1</c15:name>
        <c15:fmtId val="0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00307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3078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Hacienda Turística</c:v>
              </c:pt>
              <c:pt idx="1">
                <c:v>Hostal</c:v>
              </c:pt>
              <c:pt idx="2">
                <c:v>Hostería</c:v>
              </c:pt>
              <c:pt idx="3">
                <c:v>Hotel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57</c:v>
              </c:pt>
              <c:pt idx="3">
                <c:v>2318</c:v>
              </c:pt>
            </c:numLit>
          </c:val>
          <c:extLst>
            <c:ext xmlns:c16="http://schemas.microsoft.com/office/drawing/2014/chart" uri="{C3380CC4-5D6E-409C-BE32-E72D297353CC}">
              <c16:uniqueId val="{00000003-13BF-4785-9542-F423280C0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2020.xlsx]PivotChartTable5</c15:name>
        <c15:fmtId val="12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Auxiliares!Lleg_Cat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F6CA07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ctr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FC000"/>
          </a:solidFill>
          <a:ln>
            <a:noFill/>
          </a:ln>
          <a:effectLst/>
        </c:spPr>
        <c:dLbl>
          <c:idx val="0"/>
          <c:layout>
            <c:manualLayout>
              <c:x val="-0.12613187473703191"/>
              <c:y val="9.4932244580538519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rgbClr val="003078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FF6600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Auxiliares'!$E$67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6CA07"/>
            </a:solidFill>
          </c:spPr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8E-4F7A-B43B-86B864862B6F}"/>
              </c:ext>
            </c:extLst>
          </c:dPt>
          <c:dPt>
            <c:idx val="1"/>
            <c:bubble3D val="0"/>
            <c:spPr>
              <a:solidFill>
                <a:srgbClr val="00307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8E-4F7A-B43B-86B864862B6F}"/>
              </c:ext>
            </c:extLst>
          </c:dPt>
          <c:dPt>
            <c:idx val="2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8E-4F7A-B43B-86B864862B6F}"/>
              </c:ext>
            </c:extLst>
          </c:dPt>
          <c:dLbls>
            <c:dLbl>
              <c:idx val="0"/>
              <c:layout>
                <c:manualLayout>
                  <c:x val="-0.12613187473703191"/>
                  <c:y val="9.49322445805385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E-4F7A-B43B-86B864862B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E-4F7A-B43B-86B864862B6F}"/>
                </c:ext>
              </c:extLst>
            </c:dLbl>
            <c:dLbl>
              <c:idx val="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E-4F7A-B43B-86B864862B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+mn-ea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Auxiliares'!$D$68:$D$71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Auxiliares'!$E$68:$E$71</c:f>
              <c:numCache>
                <c:formatCode>General</c:formatCode>
                <c:ptCount val="3"/>
                <c:pt idx="0">
                  <c:v>438</c:v>
                </c:pt>
                <c:pt idx="1">
                  <c:v>862</c:v>
                </c:pt>
                <c:pt idx="2">
                  <c:v>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178-4EC3-A129-DC1BFCCCB45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72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  <c:dLbl>
          <c:idx val="0"/>
          <c:layout>
            <c:manualLayout>
              <c:x val="-3.6558279468797743E-2"/>
              <c:y val="-3.0382978723404178E-2"/>
            </c:manualLayout>
          </c:layout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  <c:dLbl>
          <c:idx val="0"/>
          <c:layout>
            <c:manualLayout>
              <c:x val="-3.6558279468797743E-2"/>
              <c:y val="-0.124"/>
            </c:manualLayout>
          </c:layout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76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77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78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</c:pivotFmt>
      <c:pivotFmt>
        <c:idx val="80"/>
        <c:spPr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</c:pivotFmt>
      <c:pivotFmt>
        <c:idx val="81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2"/>
      </c:pivotFmt>
      <c:pivotFmt>
        <c:idx val="83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4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5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6"/>
      </c:pivotFmt>
      <c:pivotFmt>
        <c:idx val="87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88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89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90"/>
      </c:pivotFmt>
    </c:pivotFmts>
    <c:plotArea>
      <c:layout>
        <c:manualLayout>
          <c:layoutTarget val="inner"/>
          <c:xMode val="edge"/>
          <c:yMode val="edge"/>
          <c:x val="3.2646268635789559E-2"/>
          <c:y val="0.22817867703245956"/>
          <c:w val="0.93776733311509697"/>
          <c:h val="0.77142629323233347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38100" cap="rnd">
              <a:solidFill>
                <a:srgbClr val="003078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03535"/>
              </a:solidFill>
              <a:ln w="12700">
                <a:solidFill>
                  <a:srgbClr val="003078"/>
                </a:solidFill>
              </a:ln>
              <a:effectLst/>
            </c:spPr>
          </c:marker>
          <c:dPt>
            <c:idx val="2"/>
            <c:marker>
              <c:symbol val="triangle"/>
              <c:size val="8"/>
              <c:spPr>
                <a:solidFill>
                  <a:srgbClr val="003535"/>
                </a:solidFill>
                <a:ln w="12700">
                  <a:solidFill>
                    <a:srgbClr val="003078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89-47E6-93DD-F78D14A2EC56}"/>
              </c:ext>
            </c:extLst>
          </c:dPt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l. Diciembre
2019</c:v>
              </c:pt>
              <c:pt idx="1">
                <c:v>a. Enero
2020</c:v>
              </c:pt>
              <c:pt idx="2">
                <c:v>b. Febrero
2020</c:v>
              </c:pt>
              <c:pt idx="3">
                <c:v>c. Marzo
2020</c:v>
              </c:pt>
              <c:pt idx="4">
                <c:v>d. Abril
2020</c:v>
              </c:pt>
              <c:pt idx="5">
                <c:v>e. Mayo
2020</c:v>
              </c:pt>
              <c:pt idx="6">
                <c:v>f. Junio
2020</c:v>
              </c:pt>
              <c:pt idx="7">
                <c:v>g. Julio
2020</c:v>
              </c:pt>
              <c:pt idx="8">
                <c:v>h. Agosto
2020</c:v>
              </c:pt>
              <c:pt idx="9">
                <c:v>i. Septiembre
2020</c:v>
              </c:pt>
            </c:strLit>
          </c:cat>
          <c:val>
            <c:numLit>
              <c:formatCode>General</c:formatCode>
              <c:ptCount val="10"/>
              <c:pt idx="0">
                <c:v>17938</c:v>
              </c:pt>
              <c:pt idx="1">
                <c:v>13010</c:v>
              </c:pt>
              <c:pt idx="2">
                <c:v>7870</c:v>
              </c:pt>
              <c:pt idx="3">
                <c:v>4655</c:v>
              </c:pt>
              <c:pt idx="4">
                <c:v>402</c:v>
              </c:pt>
              <c:pt idx="5">
                <c:v>1758</c:v>
              </c:pt>
              <c:pt idx="6">
                <c:v>785</c:v>
              </c:pt>
              <c:pt idx="7">
                <c:v>438</c:v>
              </c:pt>
              <c:pt idx="8">
                <c:v>1837</c:v>
              </c:pt>
              <c:pt idx="9">
                <c:v>2375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900-4AAB-BA9C-46AFC306480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493593632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2020.xlsx]PivotChartTable9</c15:name>
        <c15:fmtId val="0"/>
      </c15:pivotSource>
      <c15:pivotOptions>
        <c15:dropZoneSeries val="1"/>
      </c15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Auxiliares!Emp_Sect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33CC33"/>
          </a:solidFill>
          <a:ln>
            <a:noFill/>
          </a:ln>
          <a:effectLst/>
        </c:spPr>
      </c:pivotFmt>
      <c:pivotFmt>
        <c:idx val="97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2919668389114983E-2"/>
          <c:y val="3.7777777777777778E-2"/>
          <c:w val="0.87676347798765264"/>
          <c:h val="0.76190866141732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Auxiliares'!$H$2:$H$3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Auxiliares'!$G$4:$G$9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Auxiliares'!$H$4:$H$9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52-4795-8989-DD98A64BF17D}"/>
            </c:ext>
          </c:extLst>
        </c:ser>
        <c:ser>
          <c:idx val="1"/>
          <c:order val="1"/>
          <c:tx>
            <c:strRef>
              <c:f>'Tablas Dinámicas Auxiliares'!$I$2:$I$3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22015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Auxiliares'!$G$4:$G$9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Auxiliares'!$I$4:$I$9</c:f>
              <c:numCache>
                <c:formatCode>General</c:formatCode>
                <c:ptCount val="5"/>
                <c:pt idx="0">
                  <c:v>3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F52-4795-8989-DD98A64BF17D}"/>
            </c:ext>
          </c:extLst>
        </c:ser>
        <c:ser>
          <c:idx val="2"/>
          <c:order val="2"/>
          <c:tx>
            <c:strRef>
              <c:f>'Tablas Dinámicas Auxiliares'!$J$2:$J$3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Auxiliares'!$G$4:$G$9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Auxiliares'!$J$4:$J$9</c:f>
              <c:numCache>
                <c:formatCode>General</c:formatCode>
                <c:ptCount val="5"/>
                <c:pt idx="0">
                  <c:v>1</c:v>
                </c:pt>
                <c:pt idx="2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F52-4795-8989-DD98A64BF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Auxiliares!Lleg_Sect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00307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FF66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FF6600"/>
          </a:solidFill>
          <a:ln>
            <a:noFill/>
          </a:ln>
          <a:effectLst/>
        </c:spPr>
        <c:dLbl>
          <c:idx val="0"/>
          <c:layout>
            <c:manualLayout>
              <c:x val="3.8822387576835974E-3"/>
              <c:y val="4.3010752688171948E-3"/>
            </c:manualLayout>
          </c:layout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rgbClr val="003078"/>
          </a:solidFill>
          <a:ln>
            <a:noFill/>
          </a:ln>
          <a:effectLst/>
        </c:spPr>
        <c:dLbl>
          <c:idx val="0"/>
          <c:layout>
            <c:manualLayout>
              <c:x val="-7.7644775153672902E-3"/>
              <c:y val="0"/>
            </c:manualLayout>
          </c:layout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Auxiliares'!$H$67:$H$68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Auxiliares'!$G$69:$G$74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Auxiliares'!$H$69:$H$74</c:f>
              <c:numCache>
                <c:formatCode>General</c:formatCode>
                <c:ptCount val="5"/>
                <c:pt idx="0">
                  <c:v>122</c:v>
                </c:pt>
                <c:pt idx="1">
                  <c:v>12</c:v>
                </c:pt>
                <c:pt idx="2">
                  <c:v>304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6B-4A9A-9EFF-E58FC8E8928B}"/>
            </c:ext>
          </c:extLst>
        </c:ser>
        <c:ser>
          <c:idx val="1"/>
          <c:order val="1"/>
          <c:tx>
            <c:strRef>
              <c:f>'Tablas Dinámicas Auxiliares'!$I$67:$I$68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003078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AA8-4540-9888-6A689A4CCE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E3-4561-88FC-71544BED100F}"/>
              </c:ext>
            </c:extLst>
          </c:dPt>
          <c:dLbls>
            <c:dLbl>
              <c:idx val="2"/>
              <c:layout>
                <c:manualLayout>
                  <c:x val="-7.764477515367290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A8-4540-9888-6A689A4CCE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Auxiliares'!$G$69:$G$74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Auxiliares'!$I$69:$I$74</c:f>
              <c:numCache>
                <c:formatCode>General</c:formatCode>
                <c:ptCount val="5"/>
                <c:pt idx="0">
                  <c:v>233</c:v>
                </c:pt>
                <c:pt idx="2">
                  <c:v>629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86B-4A9A-9EFF-E58FC8E8928B}"/>
            </c:ext>
          </c:extLst>
        </c:ser>
        <c:ser>
          <c:idx val="2"/>
          <c:order val="2"/>
          <c:tx>
            <c:strRef>
              <c:f>'Tablas Dinámicas Auxiliares'!$J$67:$J$68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A8-4540-9888-6A689A4CCE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E3-4561-88FC-71544BED100F}"/>
              </c:ext>
            </c:extLst>
          </c:dPt>
          <c:dLbls>
            <c:dLbl>
              <c:idx val="2"/>
              <c:layout>
                <c:manualLayout>
                  <c:x val="3.8822387576835974E-3"/>
                  <c:y val="4.3010752688171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8-4540-9888-6A689A4CCE10}"/>
                </c:ext>
              </c:extLst>
            </c:dLbl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Auxiliares'!$G$69:$G$74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Auxiliares'!$J$69:$J$74</c:f>
              <c:numCache>
                <c:formatCode>General</c:formatCode>
                <c:ptCount val="5"/>
                <c:pt idx="0">
                  <c:v>967</c:v>
                </c:pt>
                <c:pt idx="2">
                  <c:v>88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86B-4A9A-9EFF-E58FC8E89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00A4D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A4DE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Hacienda Turística</c:v>
              </c:pt>
              <c:pt idx="1">
                <c:v>Hostal</c:v>
              </c:pt>
              <c:pt idx="2">
                <c:v>Hostería</c:v>
              </c:pt>
              <c:pt idx="3">
                <c:v>Hotel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57</c:v>
              </c:pt>
              <c:pt idx="3">
                <c:v>2927</c:v>
              </c:pt>
            </c:numLit>
          </c:val>
          <c:extLst>
            <c:ext xmlns:c16="http://schemas.microsoft.com/office/drawing/2014/chart" uri="{C3380CC4-5D6E-409C-BE32-E72D297353CC}">
              <c16:uniqueId val="{00000003-C83C-4209-9C3A-6091AAC5C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2020.xlsx]PivotChartTable3</c15:name>
        <c15:fmtId val="1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Auxiliares!Pern_Cat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00A4DE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rgbClr val="006666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3AD650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6255375567040903"/>
          <c:y val="0.137239666029400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Auxiliares'!$E$80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6666"/>
            </a:solidFill>
          </c:spPr>
          <c:dPt>
            <c:idx val="0"/>
            <c:bubble3D val="0"/>
            <c:spPr>
              <a:solidFill>
                <a:srgbClr val="00A4D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4A-4AD4-ACBD-3A1EE200AEED}"/>
              </c:ext>
            </c:extLst>
          </c:dPt>
          <c:dPt>
            <c:idx val="1"/>
            <c:bubble3D val="0"/>
            <c:spPr>
              <a:solidFill>
                <a:srgbClr val="0066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4A-4AD4-ACBD-3A1EE200AEED}"/>
              </c:ext>
            </c:extLst>
          </c:dPt>
          <c:dPt>
            <c:idx val="2"/>
            <c:bubble3D val="0"/>
            <c:spPr>
              <a:solidFill>
                <a:srgbClr val="3AD6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4A-4AD4-ACBD-3A1EE200AEED}"/>
              </c:ext>
            </c:extLst>
          </c:dPt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D4A-4AD4-ACBD-3A1EE200AEE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A-4AD4-ACBD-3A1EE200AEED}"/>
                </c:ext>
              </c:extLst>
            </c:dLbl>
            <c:dLbl>
              <c:idx val="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A-4AD4-ACBD-3A1EE200AE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Auxiliares'!$D$81:$D$84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Auxiliares'!$E$81:$E$84</c:f>
              <c:numCache>
                <c:formatCode>General</c:formatCode>
                <c:ptCount val="3"/>
                <c:pt idx="0">
                  <c:v>503</c:v>
                </c:pt>
                <c:pt idx="1">
                  <c:v>973</c:v>
                </c:pt>
                <c:pt idx="2">
                  <c:v>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4F-4276-AF4E-F3FE02D8699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Auxiliares!Pern_Sect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3AD65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008BBC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008BBC"/>
          </a:solidFill>
          <a:ln>
            <a:noFill/>
          </a:ln>
          <a:effectLst/>
        </c:spPr>
      </c:pivotFmt>
      <c:pivotFmt>
        <c:idx val="9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Auxiliares'!$H$80:$H$81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Auxiliares'!$G$82:$G$87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Auxiliares'!$H$82:$H$87</c:f>
              <c:numCache>
                <c:formatCode>General</c:formatCode>
                <c:ptCount val="5"/>
                <c:pt idx="0">
                  <c:v>122</c:v>
                </c:pt>
                <c:pt idx="1">
                  <c:v>12</c:v>
                </c:pt>
                <c:pt idx="2">
                  <c:v>369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F8E-47D9-88E3-ACF946CF8599}"/>
            </c:ext>
          </c:extLst>
        </c:ser>
        <c:ser>
          <c:idx val="1"/>
          <c:order val="1"/>
          <c:tx>
            <c:strRef>
              <c:f>'Tablas Dinámicas Auxiliares'!$I$80:$I$81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3AD6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Auxiliares'!$G$82:$G$87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Auxiliares'!$I$82:$I$87</c:f>
              <c:numCache>
                <c:formatCode>General</c:formatCode>
                <c:ptCount val="5"/>
                <c:pt idx="0">
                  <c:v>233</c:v>
                </c:pt>
                <c:pt idx="2">
                  <c:v>740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E-47D9-88E3-ACF946CF8599}"/>
            </c:ext>
          </c:extLst>
        </c:ser>
        <c:ser>
          <c:idx val="2"/>
          <c:order val="2"/>
          <c:tx>
            <c:strRef>
              <c:f>'Tablas Dinámicas Auxiliares'!$J$80:$J$81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008BB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Auxiliares'!$G$82:$G$87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Auxiliares'!$J$82:$J$87</c:f>
              <c:numCache>
                <c:formatCode>General</c:formatCode>
                <c:ptCount val="5"/>
                <c:pt idx="0">
                  <c:v>967</c:v>
                </c:pt>
                <c:pt idx="2">
                  <c:v>521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F8E-47D9-88E3-ACF946CF8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Auxiliares!Pern_Evo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00D29B"/>
            </a:solidFill>
            <a:round/>
          </a:ln>
          <a:effectLst/>
        </c:spPr>
        <c:marker>
          <c:symbol val="triangle"/>
          <c:size val="8"/>
          <c:spPr>
            <a:solidFill>
              <a:srgbClr val="7E042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74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75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76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2.9721102257870679E-2"/>
              <c:y val="-9.7807944413165857E-2"/>
            </c:manualLayout>
          </c:layout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layout>
            <c:manualLayout>
              <c:x val="-3.0317671953933922E-2"/>
              <c:y val="-2.7751422305768787E-2"/>
            </c:manualLayout>
          </c:layout>
          <c:numFmt formatCode="#,##0" sourceLinked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80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81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2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2.2562265905111786E-2"/>
              <c:y val="-6.1649739454509432E-2"/>
            </c:manualLayout>
          </c:layout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6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7"/>
      </c:pivotFmt>
      <c:pivotFmt>
        <c:idx val="88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9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90"/>
      </c:pivotFmt>
      <c:pivotFmt>
        <c:idx val="91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92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93"/>
      </c:pivotFmt>
      <c:pivotFmt>
        <c:idx val="94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95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96"/>
      </c:pivotFmt>
      <c:pivotFmt>
        <c:idx val="97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98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99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00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01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02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7.7633188388764846E-2"/>
          <c:y val="0.24953914342796701"/>
          <c:w val="0.86308831212449133"/>
          <c:h val="0.38570655230596174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Auxiliares'!$N$92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91-4C12-9449-18DDC2AEF614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91-4C12-9449-18DDC2AEF614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91-4C12-9449-18DDC2AEF61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91-4C12-9449-18DDC2AEF614}"/>
              </c:ext>
            </c:extLst>
          </c:dPt>
          <c:dLbls>
            <c:numFmt formatCode="#,##0" sourceLinked="0"/>
            <c:spPr>
              <a:solidFill>
                <a:srgbClr val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Auxiliares'!$M$93:$M$105</c:f>
              <c:multiLvlStrCache>
                <c:ptCount val="10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  <c:pt idx="9">
                    <c:v>i. Septiembre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Auxiliares'!$N$93:$N$105</c:f>
              <c:numCache>
                <c:formatCode>General</c:formatCode>
                <c:ptCount val="10"/>
                <c:pt idx="0">
                  <c:v>26550</c:v>
                </c:pt>
                <c:pt idx="1">
                  <c:v>27876</c:v>
                </c:pt>
                <c:pt idx="2">
                  <c:v>8331</c:v>
                </c:pt>
                <c:pt idx="3">
                  <c:v>5468</c:v>
                </c:pt>
                <c:pt idx="4">
                  <c:v>524</c:v>
                </c:pt>
                <c:pt idx="5">
                  <c:v>5587</c:v>
                </c:pt>
                <c:pt idx="6">
                  <c:v>1542</c:v>
                </c:pt>
                <c:pt idx="7">
                  <c:v>550</c:v>
                </c:pt>
                <c:pt idx="8">
                  <c:v>1982</c:v>
                </c:pt>
                <c:pt idx="9">
                  <c:v>2984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9-4F4C-AD91-44AAEEE305D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Auxiliares!Tarf_Sect</c:name>
    <c:fmtId val="5"/>
  </c:pivotSource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</c:pivotFmt>
      <c:pivotFmt>
        <c:idx val="44"/>
      </c:pivotFmt>
      <c:pivotFmt>
        <c:idx val="45"/>
      </c:pivotFmt>
      <c:pivotFmt>
        <c:idx val="46"/>
      </c:pivotFmt>
      <c:pivotFmt>
        <c:idx val="47"/>
      </c:pivotFmt>
      <c:pivotFmt>
        <c:idx val="48"/>
      </c:pivotFmt>
      <c:pivotFmt>
        <c:idx val="49"/>
      </c:pivotFmt>
      <c:pivotFmt>
        <c:idx val="50"/>
      </c:pivotFmt>
      <c:pivotFmt>
        <c:idx val="51"/>
      </c:pivotFmt>
      <c:pivotFmt>
        <c:idx val="52"/>
      </c:pivotFmt>
      <c:pivotFmt>
        <c:idx val="53"/>
      </c:pivotFmt>
      <c:pivotFmt>
        <c:idx val="54"/>
      </c:pivotFmt>
      <c:pivotFmt>
        <c:idx val="55"/>
      </c:pivotFmt>
      <c:pivotFmt>
        <c:idx val="56"/>
      </c:pivotFmt>
      <c:pivotFmt>
        <c:idx val="57"/>
      </c:pivotFmt>
      <c:pivotFmt>
        <c:idx val="58"/>
      </c:pivotFmt>
      <c:pivotFmt>
        <c:idx val="59"/>
      </c:pivotFmt>
      <c:pivotFmt>
        <c:idx val="60"/>
      </c:pivotFmt>
      <c:pivotFmt>
        <c:idx val="61"/>
      </c:pivotFmt>
      <c:pivotFmt>
        <c:idx val="62"/>
      </c:pivotFmt>
      <c:pivotFmt>
        <c:idx val="63"/>
      </c:pivotFmt>
      <c:pivotFmt>
        <c:idx val="64"/>
      </c:pivotFmt>
      <c:pivotFmt>
        <c:idx val="65"/>
      </c:pivotFmt>
      <c:pivotFmt>
        <c:idx val="66"/>
      </c:pivotFmt>
      <c:pivotFmt>
        <c:idx val="67"/>
      </c:pivotFmt>
      <c:pivotFmt>
        <c:idx val="68"/>
      </c:pivotFmt>
      <c:pivotFmt>
        <c:idx val="69"/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5E356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CB6318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7CAA2D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7CAA2D"/>
          </a:solidFill>
          <a:ln>
            <a:noFill/>
          </a:ln>
          <a:effectLst/>
        </c:spPr>
      </c:pivotFmt>
      <c:pivotFmt>
        <c:idx val="85"/>
        <c:spPr>
          <a:solidFill>
            <a:srgbClr val="F5E356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CB6318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7CAA2D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7CAA2D"/>
          </a:solidFill>
          <a:ln>
            <a:noFill/>
          </a:ln>
          <a:effectLst/>
        </c:spPr>
      </c:pivotFmt>
      <c:pivotFmt>
        <c:idx val="89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FF3300"/>
          </a:solidFill>
          <a:ln>
            <a:noFill/>
          </a:ln>
          <a:effectLst/>
        </c:spPr>
      </c:pivotFmt>
      <c:pivotFmt>
        <c:idx val="93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82981965963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Auxiliares'!$H$93:$H$94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7F152E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Auxiliares'!$G$95:$G$99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Auxiliares'!$H$95:$H$99</c:f>
              <c:numCache>
                <c:formatCode>\$#,##0.00;\-\$#,##0.00;\$#,##0.00</c:formatCode>
                <c:ptCount val="4"/>
                <c:pt idx="0">
                  <c:v>52.485737704918037</c:v>
                </c:pt>
                <c:pt idx="1">
                  <c:v>35.844999999999999</c:v>
                </c:pt>
                <c:pt idx="2">
                  <c:v>44.108333333333334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42-43FF-8E7C-2B16D1902F9A}"/>
            </c:ext>
          </c:extLst>
        </c:ser>
        <c:ser>
          <c:idx val="1"/>
          <c:order val="1"/>
          <c:tx>
            <c:strRef>
              <c:f>'Tablas Dinámicas Auxiliares'!$I$93:$I$94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Auxiliares'!$G$95:$G$99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Auxiliares'!$I$95:$I$99</c:f>
              <c:numCache>
                <c:formatCode>\$#,##0.00;\-\$#,##0.00;\$#,##0.00</c:formatCode>
                <c:ptCount val="4"/>
                <c:pt idx="0">
                  <c:v>59.254248927038631</c:v>
                </c:pt>
                <c:pt idx="2">
                  <c:v>38.275802147239261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42-43FF-8E7C-2B16D1902F9A}"/>
            </c:ext>
          </c:extLst>
        </c:ser>
        <c:ser>
          <c:idx val="2"/>
          <c:order val="2"/>
          <c:tx>
            <c:strRef>
              <c:f>'Tablas Dinámicas Auxiliares'!$J$93:$J$94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Auxiliares'!$G$95:$G$99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Auxiliares'!$J$95:$J$99</c:f>
              <c:numCache>
                <c:formatCode>\$#,##0.00;\-\$#,##0.00;\$#,##0.00</c:formatCode>
                <c:ptCount val="4"/>
                <c:pt idx="0">
                  <c:v>95.2</c:v>
                </c:pt>
                <c:pt idx="2">
                  <c:v>89.39940499040307</c:v>
                </c:pt>
                <c:pt idx="3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442-43FF-8E7C-2B16D1902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\$#,##0.00;\-\$#,##0.00;\$#,##0.00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Auxiliares!Tarf_Cat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7F152E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FABE00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FF3300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ctr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7F152E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8"/>
        <c:spPr>
          <a:solidFill>
            <a:srgbClr val="FABE0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9"/>
        <c:spPr>
          <a:solidFill>
            <a:srgbClr val="FF330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0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7F152E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2"/>
        <c:spPr>
          <a:solidFill>
            <a:srgbClr val="FABE0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3"/>
        <c:spPr>
          <a:solidFill>
            <a:srgbClr val="FF330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69899177076549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Auxiliares'!$E$93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7F152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F152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6B-46E4-994D-5831DBB42A20}"/>
              </c:ext>
            </c:extLst>
          </c:dPt>
          <c:dPt>
            <c:idx val="1"/>
            <c:invertIfNegative val="0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6B-46E4-994D-5831DBB42A20}"/>
              </c:ext>
            </c:extLst>
          </c:dPt>
          <c:dPt>
            <c:idx val="2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6B-46E4-994D-5831DBB42A20}"/>
              </c:ext>
            </c:extLst>
          </c:dPt>
          <c:dLbls>
            <c:dLbl>
              <c:idx val="0"/>
              <c:numFmt formatCode="&quot;$&quot;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386B-46E4-994D-5831DBB42A2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386B-46E4-994D-5831DBB42A2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386B-46E4-994D-5831DBB42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Auxiliares'!$D$94:$D$97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Auxiliares'!$E$94:$E$97</c:f>
              <c:numCache>
                <c:formatCode>\$#,##0.00;\-\$#,##0.00;\$#,##0.00</c:formatCode>
                <c:ptCount val="3"/>
                <c:pt idx="0">
                  <c:v>46.691945945945946</c:v>
                </c:pt>
                <c:pt idx="1">
                  <c:v>43.79894124293785</c:v>
                </c:pt>
                <c:pt idx="2">
                  <c:v>92.743747090768039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AD5-4798-92ED-F097B8363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71614416"/>
        <c:axId val="646040320"/>
      </c:barChart>
      <c:catAx>
        <c:axId val="87161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/>
                </a:solidFill>
                <a:latin typeface="Segoe UI Symbol" panose="020B0502040204020203" pitchFamily="34" charset="0"/>
                <a:ea typeface="Segoe UI Symbol" panose="020B0502040204020203" pitchFamily="34" charset="0"/>
                <a:cs typeface="+mn-cs"/>
              </a:defRPr>
            </a:pPr>
            <a:endParaRPr lang="es-EC"/>
          </a:p>
        </c:txPr>
        <c:crossAx val="646040320"/>
        <c:crosses val="autoZero"/>
        <c:auto val="1"/>
        <c:lblAlgn val="ctr"/>
        <c:lblOffset val="100"/>
        <c:noMultiLvlLbl val="0"/>
      </c:catAx>
      <c:valAx>
        <c:axId val="646040320"/>
        <c:scaling>
          <c:orientation val="minMax"/>
        </c:scaling>
        <c:delete val="1"/>
        <c:axPos val="l"/>
        <c:numFmt formatCode="\$#,##0.00;\-\$#,##0.00;\$#,##0.00" sourceLinked="1"/>
        <c:majorTickMark val="out"/>
        <c:minorTickMark val="none"/>
        <c:tickLblPos val="nextTo"/>
        <c:crossAx val="8716144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Auxiliares!Tarf_Tipo</c:name>
    <c:fmtId val="2"/>
  </c:pivotSource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595092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92D05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92D050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C17E3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Dinámicas Auxiliares'!$S$93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7F152E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Auxiliares'!$R$94:$R$96</c:f>
              <c:strCache>
                <c:ptCount val="2"/>
                <c:pt idx="0">
                  <c:v>Hostería</c:v>
                </c:pt>
                <c:pt idx="1">
                  <c:v>Hotel</c:v>
                </c:pt>
              </c:strCache>
            </c:strRef>
          </c:cat>
          <c:val>
            <c:numRef>
              <c:f>'Tablas Dinámicas Auxiliares'!$S$94:$S$96</c:f>
              <c:numCache>
                <c:formatCode>\$#,##0.00;\-\$#,##0.00;\$#,##0.00</c:formatCode>
                <c:ptCount val="2"/>
                <c:pt idx="0">
                  <c:v>78.302264150943401</c:v>
                </c:pt>
                <c:pt idx="1">
                  <c:v>68.82165917302288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1-4388-B556-6D3D321328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/>
      </c:catAx>
      <c:valAx>
        <c:axId val="1417224095"/>
        <c:scaling>
          <c:orientation val="minMax"/>
        </c:scaling>
        <c:delete val="1"/>
        <c:axPos val="t"/>
        <c:numFmt formatCode="\$#,##0.00;\-\$#,##0.00;\$#,##0.00" sourceLinked="1"/>
        <c:majorTickMark val="none"/>
        <c:minorTickMark val="none"/>
        <c:tickLblPos val="nextTo"/>
        <c:crossAx val="443841119"/>
        <c:crosses val="autoZero"/>
        <c:crossBetween val="between"/>
        <c:extLst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Auxiliares!Emple_Evo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"/>
          <c:y val="0.08"/>
          <c:w val="0.99981060086499784"/>
          <c:h val="0.628282723483094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Auxiliares'!$N$2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220153"/>
              </a:solidFill>
              <a:ln w="12700">
                <a:noFill/>
              </a:ln>
              <a:effectLst/>
            </c:spPr>
          </c:marker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Auxiliares'!$M$3:$M$15</c:f>
              <c:multiLvlStrCache>
                <c:ptCount val="10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  <c:pt idx="9">
                    <c:v>i. Septiembre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Auxiliares'!$N$3:$N$15</c:f>
              <c:numCache>
                <c:formatCode>General</c:formatCode>
                <c:ptCount val="10"/>
                <c:pt idx="0">
                  <c:v>2017</c:v>
                </c:pt>
                <c:pt idx="1">
                  <c:v>1736</c:v>
                </c:pt>
                <c:pt idx="2">
                  <c:v>273</c:v>
                </c:pt>
                <c:pt idx="3">
                  <c:v>295</c:v>
                </c:pt>
                <c:pt idx="4">
                  <c:v>314</c:v>
                </c:pt>
                <c:pt idx="5">
                  <c:v>746</c:v>
                </c:pt>
                <c:pt idx="6">
                  <c:v>346</c:v>
                </c:pt>
                <c:pt idx="7">
                  <c:v>198</c:v>
                </c:pt>
                <c:pt idx="8">
                  <c:v>203</c:v>
                </c:pt>
                <c:pt idx="9">
                  <c:v>251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1D-4502-BA5D-DE9B01CFA10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 anchor="ctr" anchorCtr="1"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Auxiliares!Tarf_Evo</c:name>
    <c:fmtId val="5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3952130851717349E-2"/>
          <c:y val="3.1008101150817688E-2"/>
          <c:w val="0.90429991426381873"/>
          <c:h val="0.57617958812840697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Auxiliares'!$N$107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7F152E"/>
              </a:solidFill>
              <a:ln w="9525">
                <a:noFill/>
              </a:ln>
              <a:effectLst/>
            </c:spPr>
          </c:marker>
          <c:dLbls>
            <c:numFmt formatCode="&quot;$&quot;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Auxiliares'!$M$108:$M$120</c:f>
              <c:multiLvlStrCache>
                <c:ptCount val="10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  <c:pt idx="9">
                    <c:v>i. Septiembre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Auxiliares'!$N$108:$N$120</c:f>
              <c:numCache>
                <c:formatCode>\$#,##0.00;\-\$#,##0.00;\$#,##0.00</c:formatCode>
                <c:ptCount val="10"/>
                <c:pt idx="0">
                  <c:v>76.853996703749473</c:v>
                </c:pt>
                <c:pt idx="1">
                  <c:v>96.379422107359218</c:v>
                </c:pt>
                <c:pt idx="2">
                  <c:v>85.047792469100301</c:v>
                </c:pt>
                <c:pt idx="3">
                  <c:v>85.863822140608605</c:v>
                </c:pt>
                <c:pt idx="4">
                  <c:v>52.217179902755269</c:v>
                </c:pt>
                <c:pt idx="5">
                  <c:v>54.788506122448979</c:v>
                </c:pt>
                <c:pt idx="6">
                  <c:v>55.755817711700068</c:v>
                </c:pt>
                <c:pt idx="7">
                  <c:v>68.248304668304669</c:v>
                </c:pt>
                <c:pt idx="8">
                  <c:v>89.657648809523806</c:v>
                </c:pt>
                <c:pt idx="9">
                  <c:v>69.019171776729564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AE6-4B22-AE94-1D106F6B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\$#,##0.00;\-\$#,##0.00;\$#,##0.00" sourceLinked="1"/>
        <c:majorTickMark val="out"/>
        <c:minorTickMark val="none"/>
        <c:tickLblPos val="nextTo"/>
        <c:crossAx val="493593632"/>
        <c:crosses val="max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595092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417224095"/>
        <c:scaling>
          <c:orientation val="minMax"/>
        </c:scaling>
        <c:delete val="1"/>
        <c:axPos val="t"/>
        <c:numFmt formatCode="0.00\ %;\-0.00\ %;0.00\ %" sourceLinked="0"/>
        <c:majorTickMark val="none"/>
        <c:minorTickMark val="none"/>
        <c:tickLblPos val="nextTo"/>
        <c:crossAx val="443841119"/>
        <c:crosses val="autoZero"/>
        <c:crossBetween val="between"/>
        <c:extLst>
          <c:ext xmlns:c15="http://schemas.microsoft.com/office/drawing/2012/chart" uri="{F40574EE-89B7-4290-83BB-5DA773EAF853}">
            <c15:numFmt c:formatCode="0.00\ %;\-0.00\ %;0.00\ %" c:sourceLinked="1"/>
          </c:ext>
        </c:extLst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2020.xlsx]PivotChartTable8</c15:name>
        <c15:fmtId val="1"/>
      </c15:pivotSource>
      <c15:pivotOptions>
        <c15:dropZoneFilter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Auxiliares!TOH_Cat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D93273"/>
          </a:solidFill>
          <a:ln>
            <a:noFill/>
          </a:ln>
          <a:effectLst/>
        </c:spPr>
        <c:dLbl>
          <c:idx val="0"/>
          <c:layout>
            <c:manualLayout>
              <c:x val="-0.18982387428704353"/>
              <c:y val="0.1904127470204614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2869267530125292"/>
                  <c:h val="0.14108119840777575"/>
                </c:manualLayout>
              </c15:layout>
            </c:ext>
          </c:extLst>
        </c:dLbl>
      </c:pivotFmt>
      <c:pivotFmt>
        <c:idx val="24"/>
        <c:spPr>
          <a:solidFill>
            <a:srgbClr val="E97E74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7B4E9C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D93273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rgbClr val="E97E74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rgbClr val="7B4E9C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4736543752061149"/>
          <c:y val="0.16086105774453968"/>
          <c:w val="0.54247025921149561"/>
          <c:h val="0.74313923104654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Auxiliares'!$E$105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9327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A7-4719-931B-38EA5CBC916A}"/>
              </c:ext>
            </c:extLst>
          </c:dPt>
          <c:dPt>
            <c:idx val="1"/>
            <c:invertIfNegative val="0"/>
            <c:bubble3D val="0"/>
            <c:spPr>
              <a:solidFill>
                <a:srgbClr val="E97E7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A7-4719-931B-38EA5CBC916A}"/>
              </c:ext>
            </c:extLst>
          </c:dPt>
          <c:dPt>
            <c:idx val="2"/>
            <c:invertIfNegative val="0"/>
            <c:bubble3D val="0"/>
            <c:spPr>
              <a:solidFill>
                <a:srgbClr val="7B4E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A7-4719-931B-38EA5CBC916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AA7-4719-931B-38EA5CBC916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AA7-4719-931B-38EA5CBC916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AA7-4719-931B-38EA5CBC9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Auxiliares'!$D$106:$D$109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Auxiliares'!$E$106:$E$109</c:f>
              <c:numCache>
                <c:formatCode>0.00\ %;\-0.00\ %;0.00\ %</c:formatCode>
                <c:ptCount val="3"/>
                <c:pt idx="0">
                  <c:v>4.7254150702426563E-2</c:v>
                </c:pt>
                <c:pt idx="1">
                  <c:v>5.3057553956834536E-2</c:v>
                </c:pt>
                <c:pt idx="2">
                  <c:v>0.16589446589446588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560-4BF9-AE56-2124058F2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1274080"/>
        <c:axId val="293589199"/>
      </c:barChart>
      <c:catAx>
        <c:axId val="64127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/>
                </a:solidFill>
                <a:latin typeface="Segoe UI Symbol" panose="020B0502040204020203" pitchFamily="34" charset="0"/>
                <a:ea typeface="Segoe UI Symbol" panose="020B0502040204020203" pitchFamily="34" charset="0"/>
                <a:cs typeface="+mn-cs"/>
              </a:defRPr>
            </a:pPr>
            <a:endParaRPr lang="es-EC"/>
          </a:p>
        </c:txPr>
        <c:crossAx val="293589199"/>
        <c:crosses val="autoZero"/>
        <c:auto val="1"/>
        <c:lblAlgn val="ctr"/>
        <c:lblOffset val="100"/>
        <c:noMultiLvlLbl val="0"/>
      </c:catAx>
      <c:valAx>
        <c:axId val="293589199"/>
        <c:scaling>
          <c:orientation val="minMax"/>
        </c:scaling>
        <c:delete val="1"/>
        <c:axPos val="l"/>
        <c:numFmt formatCode="0.00\ %;\-0.00\ %;0.00\ %" sourceLinked="1"/>
        <c:majorTickMark val="out"/>
        <c:minorTickMark val="none"/>
        <c:tickLblPos val="nextTo"/>
        <c:crossAx val="64127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ayout>
        <c:manualLayout>
          <c:xMode val="edge"/>
          <c:yMode val="edge"/>
          <c:x val="4.7973758958373983E-2"/>
          <c:y val="1.7576561263427212E-2"/>
          <c:w val="0.89999990499359972"/>
          <c:h val="8.33115566486967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 orientation="portrait"/>
  </c:printSettings>
  <c:extLst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Auxiliares!TOH_Sector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4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7269AD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BEB4E3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8B81D2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rgbClr val="7269AD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BEB4E3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8B81D2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7269AD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rgbClr val="BEB4E3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8B81D2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3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3">
              <a:lumMod val="60000"/>
              <a:lumOff val="40000"/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92D050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3">
              <a:alpha val="70000"/>
            </a:schemeClr>
          </a:solidFill>
          <a:ln>
            <a:noFill/>
          </a:ln>
          <a:effectLst/>
        </c:spPr>
      </c:pivotFmt>
      <c:pivotFmt>
        <c:idx val="98"/>
        <c:spPr>
          <a:solidFill>
            <a:srgbClr val="C0C7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8294D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rgbClr val="C0C7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rgbClr val="8294D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rgbClr val="C0C7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rgbClr val="8294D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rgbClr val="D9327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rgbClr val="E97E7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solidFill>
            <a:srgbClr val="7B4E9C"/>
          </a:solidFill>
          <a:ln>
            <a:noFill/>
          </a:ln>
          <a:effectLst/>
        </c:spPr>
      </c:pivotFmt>
      <c:pivotFmt>
        <c:idx val="111"/>
        <c:spPr>
          <a:solidFill>
            <a:srgbClr val="D9327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rgbClr val="E97E7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4.6619248175373426E-2"/>
          <c:y val="4.3568932142160531E-2"/>
          <c:w val="0.93178512569649719"/>
          <c:h val="0.71473392034445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Auxiliares'!$H$105:$H$106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D9327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Auxiliares'!$G$107:$G$111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Auxiliares'!$H$107:$H$111</c:f>
              <c:numCache>
                <c:formatCode>0.00\ %;\-0.00\ %;0.00\ %</c:formatCode>
                <c:ptCount val="4"/>
                <c:pt idx="0">
                  <c:v>7.2619047619047625E-2</c:v>
                </c:pt>
                <c:pt idx="1">
                  <c:v>1.5686274509803921E-2</c:v>
                </c:pt>
                <c:pt idx="2">
                  <c:v>5.4421768707482991E-2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7B8-448C-86A8-8152D5C9B2F3}"/>
            </c:ext>
          </c:extLst>
        </c:ser>
        <c:ser>
          <c:idx val="1"/>
          <c:order val="1"/>
          <c:tx>
            <c:strRef>
              <c:f>'Tablas Dinámicas Auxiliares'!$I$105:$I$106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E97E74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Auxiliares'!$G$107:$G$111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Auxiliares'!$I$107:$I$111</c:f>
              <c:numCache>
                <c:formatCode>0.00\ %;\-0.00\ %;0.00\ %</c:formatCode>
                <c:ptCount val="4"/>
                <c:pt idx="0">
                  <c:v>3.68088467614534E-2</c:v>
                </c:pt>
                <c:pt idx="2">
                  <c:v>6.6462793068297651E-2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7B8-448C-86A8-8152D5C9B2F3}"/>
            </c:ext>
          </c:extLst>
        </c:ser>
        <c:ser>
          <c:idx val="2"/>
          <c:order val="2"/>
          <c:tx>
            <c:strRef>
              <c:f>'Tablas Dinámicas Auxiliares'!$J$105:$J$106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7B4E9C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Auxiliares'!$G$107:$G$111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Auxiliares'!$J$107:$J$111</c:f>
              <c:numCache>
                <c:formatCode>0.00\ %;\-0.00\ %;0.00\ %</c:formatCode>
                <c:ptCount val="4"/>
                <c:pt idx="0">
                  <c:v>0.19479166666666667</c:v>
                </c:pt>
                <c:pt idx="2">
                  <c:v>0.14005376344086021</c:v>
                </c:pt>
                <c:pt idx="3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7B8-448C-86A8-8152D5C9B2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0.00\ %;\-0.00\ %;0.00\ %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538268798874367"/>
          <c:y val="0.90187467584516012"/>
          <c:w val="0.2700344491319408"/>
          <c:h val="7.73146652994107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Auxiliares!TOH_Evo</c:name>
    <c:fmtId val="7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rgbClr val="8B81D2"/>
            </a:solidFill>
            <a:round/>
          </a:ln>
          <a:effectLst/>
        </c:spPr>
        <c:marker>
          <c:symbol val="diamond"/>
          <c:size val="10"/>
          <c:spPr>
            <a:solidFill>
              <a:srgbClr val="8B81D2"/>
            </a:solidFill>
            <a:ln w="9525"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rgbClr val="BEB4E3"/>
            </a:solidFill>
            <a:round/>
          </a:ln>
          <a:effectLst/>
        </c:spPr>
        <c:marker>
          <c:symbol val="circle"/>
          <c:size val="10"/>
          <c:spPr>
            <a:solidFill>
              <a:srgbClr val="BEB4E3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28575" cap="rnd">
            <a:solidFill>
              <a:srgbClr val="7269AD"/>
            </a:solidFill>
            <a:round/>
          </a:ln>
          <a:effectLst/>
        </c:spPr>
        <c:marker>
          <c:symbol val="circle"/>
          <c:size val="10"/>
          <c:spPr>
            <a:solidFill>
              <a:srgbClr val="7269AD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28575" cap="rnd">
            <a:solidFill>
              <a:srgbClr val="BEB4E3"/>
            </a:solidFill>
            <a:round/>
          </a:ln>
          <a:effectLst/>
        </c:spPr>
        <c:marker>
          <c:symbol val="circle"/>
          <c:size val="10"/>
          <c:spPr>
            <a:solidFill>
              <a:srgbClr val="BEB4E3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28575" cap="rnd">
            <a:solidFill>
              <a:srgbClr val="7269AD"/>
            </a:solidFill>
            <a:round/>
          </a:ln>
          <a:effectLst/>
        </c:spPr>
        <c:marker>
          <c:symbol val="circle"/>
          <c:size val="10"/>
          <c:spPr>
            <a:solidFill>
              <a:srgbClr val="7269AD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28575" cap="rnd">
            <a:solidFill>
              <a:srgbClr val="BEB4E3"/>
            </a:solidFill>
            <a:round/>
          </a:ln>
          <a:effectLst/>
        </c:spPr>
        <c:marker>
          <c:symbol val="circle"/>
          <c:size val="10"/>
          <c:spPr>
            <a:solidFill>
              <a:srgbClr val="BEB4E3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28575" cap="rnd">
            <a:solidFill>
              <a:srgbClr val="7269AD"/>
            </a:solidFill>
            <a:round/>
          </a:ln>
          <a:effectLst/>
        </c:spPr>
        <c:marker>
          <c:symbol val="circle"/>
          <c:size val="10"/>
          <c:spPr>
            <a:solidFill>
              <a:srgbClr val="7269AD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6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7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8"/>
        <c:spPr>
          <a:solidFill>
            <a:schemeClr val="accent1"/>
          </a:solidFill>
          <a:ln w="53975" cap="rnd">
            <a:solidFill>
              <a:srgbClr val="92D050">
                <a:alpha val="95000"/>
              </a:srgbClr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349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9"/>
        <c:spPr>
          <a:solidFill>
            <a:schemeClr val="accent1"/>
          </a:solidFill>
          <a:ln w="3492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80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2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3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5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6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88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89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1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2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4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5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6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7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8"/>
        <c:spPr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100"/>
        <c:spPr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1.68316516299712E-2"/>
          <c:y val="0.12620578607449351"/>
          <c:w val="0.93776733311509697"/>
          <c:h val="0.56501778288949833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Auxiliares'!$N$122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ABE00"/>
              </a:solidFill>
              <a:miter lim="800000"/>
            </a:ln>
            <a:effectLst/>
          </c:spPr>
          <c:marker>
            <c:symbol val="triangle"/>
            <c:size val="10"/>
            <c:spPr>
              <a:solidFill>
                <a:srgbClr val="7B4E9C"/>
              </a:solidFill>
              <a:ln w="9525">
                <a:solidFill>
                  <a:srgbClr val="7B4E9C"/>
                </a:solidFill>
                <a:miter lim="800000"/>
              </a:ln>
              <a:effectLst/>
            </c:spPr>
          </c:marker>
          <c:dPt>
            <c:idx val="4"/>
            <c:marker>
              <c:symbol val="triangle"/>
              <c:size val="10"/>
              <c:spPr>
                <a:solidFill>
                  <a:srgbClr val="7B4E9C"/>
                </a:solidFill>
                <a:ln w="9525">
                  <a:solidFill>
                    <a:srgbClr val="7B4E9C"/>
                  </a:solidFill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B8F-4EA4-AC58-B984A62E83C7}"/>
              </c:ext>
            </c:extLst>
          </c:dPt>
          <c:dPt>
            <c:idx val="5"/>
            <c:marker>
              <c:symbol val="triangle"/>
              <c:size val="10"/>
              <c:spPr>
                <a:solidFill>
                  <a:srgbClr val="7B4E9C"/>
                </a:solidFill>
                <a:ln w="9525">
                  <a:solidFill>
                    <a:srgbClr val="7B4E9C"/>
                  </a:solidFill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8F-4EA4-AC58-B984A62E83C7}"/>
              </c:ext>
            </c:extLst>
          </c:dPt>
          <c:dLbls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Auxiliares'!$M$123:$M$135</c:f>
              <c:multiLvlStrCache>
                <c:ptCount val="10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  <c:pt idx="9">
                    <c:v>i. Septiembre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Auxiliares'!$N$123:$N$135</c:f>
              <c:numCache>
                <c:formatCode>0.00\ %;\-0.00\ %;0.00\ %</c:formatCode>
                <c:ptCount val="10"/>
                <c:pt idx="0">
                  <c:v>0.35667572929678887</c:v>
                </c:pt>
                <c:pt idx="1">
                  <c:v>0.24616459643523877</c:v>
                </c:pt>
                <c:pt idx="2">
                  <c:v>0.11948756697348537</c:v>
                </c:pt>
                <c:pt idx="3">
                  <c:v>1.1872911261512395E-2</c:v>
                </c:pt>
                <c:pt idx="4">
                  <c:v>2.5938537856812546E-3</c:v>
                </c:pt>
                <c:pt idx="5">
                  <c:v>9.887271651107106E-2</c:v>
                </c:pt>
                <c:pt idx="6">
                  <c:v>4.9967700258397932E-2</c:v>
                </c:pt>
                <c:pt idx="7">
                  <c:v>1.6918856002660458E-2</c:v>
                </c:pt>
                <c:pt idx="8">
                  <c:v>7.313569283009011E-2</c:v>
                </c:pt>
                <c:pt idx="9">
                  <c:v>7.8810408921933084E-2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8F-4EA4-AC58-B984A62E83C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\ %;\-0.00\ %;0.00\ %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Auxiliares!TablaDinámica11</c:name>
    <c:fmtId val="6"/>
  </c:pivotSource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595092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Dinámicas Auxiliares'!$S$104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7B4E9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Auxiliares'!$R$105:$R$107</c:f>
              <c:strCache>
                <c:ptCount val="2"/>
                <c:pt idx="0">
                  <c:v>Hostería</c:v>
                </c:pt>
                <c:pt idx="1">
                  <c:v>Hotel</c:v>
                </c:pt>
              </c:strCache>
            </c:strRef>
          </c:cat>
          <c:val>
            <c:numRef>
              <c:f>'Tablas Dinámicas Auxiliares'!$S$105:$S$107</c:f>
              <c:numCache>
                <c:formatCode>0.00\ %;\-0.00\ %;0.00\ %</c:formatCode>
                <c:ptCount val="2"/>
                <c:pt idx="0">
                  <c:v>3.4640522875816995E-2</c:v>
                </c:pt>
                <c:pt idx="1">
                  <c:v>8.6493055555555559E-2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E-4FB6-8740-856D116910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/>
      </c:catAx>
      <c:valAx>
        <c:axId val="1417224095"/>
        <c:scaling>
          <c:orientation val="minMax"/>
        </c:scaling>
        <c:delete val="1"/>
        <c:axPos val="t"/>
        <c:numFmt formatCode="0.00\ %;\-0.00\ %;0.00\ %" sourceLinked="1"/>
        <c:majorTickMark val="none"/>
        <c:minorTickMark val="none"/>
        <c:tickLblPos val="nextTo"/>
        <c:crossAx val="443841119"/>
        <c:crosses val="autoZero"/>
        <c:crossBetween val="between"/>
        <c:extLst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Auxiliares!TablaDinámica4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220153"/>
          </a:solidFill>
          <a:ln>
            <a:noFill/>
          </a:ln>
          <a:effectLst/>
        </c:spPr>
      </c:pivotFmt>
      <c:pivotFmt>
        <c:idx val="38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Dinámicas Auxiliares'!$S$2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22015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Auxiliares'!$R$3:$R$7</c:f>
              <c:strCache>
                <c:ptCount val="4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</c:strCache>
            </c:strRef>
          </c:cat>
          <c:val>
            <c:numRef>
              <c:f>'Tablas Dinámicas Auxiliares'!$S$3:$S$7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21</c:v>
                </c:pt>
                <c:pt idx="3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A-4F1B-A2B4-D822F1797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1"/>
        <c:majorTickMark val="in"/>
        <c:minorTickMark val="none"/>
        <c:tickLblPos val="nextTo"/>
        <c:crossAx val="493593632"/>
        <c:crossesAt val="1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D29B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Hacienda Turística</c:v>
              </c:pt>
              <c:pt idx="1">
                <c:v>Hostal</c:v>
              </c:pt>
              <c:pt idx="2">
                <c:v>Hostería</c:v>
              </c:pt>
              <c:pt idx="3">
                <c:v>Hotel</c:v>
              </c:pt>
            </c:strLit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5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5E50-464A-AFF8-253770B196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417224095"/>
        <c:scaling>
          <c:orientation val="minMax"/>
        </c:scaling>
        <c:delete val="1"/>
        <c:axPos val="t"/>
        <c:numFmt formatCode="General" sourceLinked="0"/>
        <c:majorTickMark val="none"/>
        <c:minorTickMark val="none"/>
        <c:tickLblPos val="nextTo"/>
        <c:crossAx val="443841119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SEPTIEMBRE 2020.xlsx]PivotChartTable18</c15:name>
        <c15:fmtId val="1"/>
      </c15:pivotSource>
      <c15:pivotOptions>
        <c15:dropZoneFilter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Auxiliares!Resp_Cat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F3300"/>
          </a:solidFill>
          <a:ln>
            <a:noFill/>
          </a:ln>
          <a:effectLst/>
        </c:spPr>
      </c:pivotFmt>
      <c:pivotFmt>
        <c:idx val="24"/>
        <c:spPr>
          <a:solidFill>
            <a:srgbClr val="00D29B"/>
          </a:solidFill>
          <a:ln>
            <a:noFill/>
          </a:ln>
          <a:effectLst/>
        </c:spPr>
      </c:pivotFmt>
      <c:pivotFmt>
        <c:idx val="25"/>
        <c:spPr>
          <a:solidFill>
            <a:srgbClr val="FABE00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F3300"/>
          </a:solidFill>
          <a:ln>
            <a:noFill/>
          </a:ln>
          <a:effectLst/>
        </c:spPr>
      </c:pivotFmt>
      <c:pivotFmt>
        <c:idx val="28"/>
        <c:spPr>
          <a:solidFill>
            <a:srgbClr val="00D29B"/>
          </a:solidFill>
          <a:ln>
            <a:noFill/>
          </a:ln>
          <a:effectLst/>
        </c:spPr>
      </c:pivotFmt>
      <c:pivotFmt>
        <c:idx val="29"/>
        <c:spPr>
          <a:solidFill>
            <a:srgbClr val="FABE00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F3300"/>
          </a:solidFill>
          <a:ln>
            <a:noFill/>
          </a:ln>
          <a:effectLst/>
        </c:spPr>
      </c:pivotFmt>
      <c:pivotFmt>
        <c:idx val="32"/>
        <c:spPr>
          <a:solidFill>
            <a:srgbClr val="00D29B"/>
          </a:solidFill>
          <a:ln>
            <a:noFill/>
          </a:ln>
          <a:effectLst/>
        </c:spPr>
      </c:pivotFmt>
      <c:pivotFmt>
        <c:idx val="33"/>
        <c:spPr>
          <a:solidFill>
            <a:srgbClr val="FABE00"/>
          </a:solidFill>
          <a:ln>
            <a:noFill/>
          </a:ln>
          <a:effectLst/>
        </c:spPr>
      </c:pivotFmt>
      <c:pivotFmt>
        <c:idx val="34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F3300"/>
          </a:solidFill>
          <a:ln>
            <a:noFill/>
          </a:ln>
          <a:effectLst/>
        </c:spPr>
      </c:pivotFmt>
      <c:pivotFmt>
        <c:idx val="36"/>
        <c:spPr>
          <a:solidFill>
            <a:srgbClr val="00D29B"/>
          </a:solidFill>
          <a:ln>
            <a:noFill/>
          </a:ln>
          <a:effectLst/>
        </c:spPr>
      </c:pivotFmt>
      <c:pivotFmt>
        <c:idx val="37"/>
        <c:spPr>
          <a:solidFill>
            <a:srgbClr val="FABE00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Auxiliares'!$E$15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</c:spPr>
          <c:dPt>
            <c:idx val="0"/>
            <c:bubble3D val="0"/>
            <c:spPr>
              <a:solidFill>
                <a:srgbClr val="FF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C-4555-A2D6-9F5831912BC0}"/>
              </c:ext>
            </c:extLst>
          </c:dPt>
          <c:dPt>
            <c:idx val="1"/>
            <c:bubble3D val="0"/>
            <c:spPr>
              <a:solidFill>
                <a:srgbClr val="00D29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0C-4555-A2D6-9F5831912BC0}"/>
              </c:ext>
            </c:extLst>
          </c:dPt>
          <c:dPt>
            <c:idx val="2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60C-4555-A2D6-9F5831912BC0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Auxiliares'!$D$16:$D$19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Auxiliares'!$E$16:$E$19</c:f>
              <c:numCache>
                <c:formatCode>General</c:formatCode>
                <c:ptCount val="3"/>
                <c:pt idx="0">
                  <c:v>15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44-4ADF-B647-05D56FEF7ED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SEPTIEMBRE 2020.xlsx]Tablas Dinámicas Auxiliares!Resp_Sect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FABE00"/>
          </a:solidFill>
          <a:ln>
            <a:noFill/>
          </a:ln>
          <a:effectLst/>
        </c:spPr>
      </c:pivotFmt>
      <c:pivotFmt>
        <c:idx val="85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FABE00"/>
          </a:solidFill>
          <a:ln>
            <a:noFill/>
          </a:ln>
          <a:effectLst/>
        </c:spPr>
      </c:pivotFmt>
      <c:pivotFmt>
        <c:idx val="89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FABE00"/>
          </a:solidFill>
          <a:ln>
            <a:noFill/>
          </a:ln>
          <a:effectLst/>
        </c:spPr>
      </c:pivotFmt>
      <c:pivotFmt>
        <c:idx val="93"/>
        <c:spPr>
          <a:solidFill>
            <a:srgbClr val="FF37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FABE00"/>
          </a:solidFill>
          <a:ln>
            <a:noFill/>
          </a:ln>
          <a:effectLst/>
        </c:spPr>
      </c:pivotFmt>
      <c:pivotFmt>
        <c:idx val="9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9984366019059245E-2"/>
          <c:y val="9.6364324610804953E-3"/>
          <c:w val="0.87676347798765264"/>
          <c:h val="0.78190866141732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Auxiliares'!$H$15:$H$16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F37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Auxiliares'!$G$17:$G$22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Auxiliares'!$H$17:$H$22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B05-4541-A385-227C4C4039D6}"/>
            </c:ext>
          </c:extLst>
        </c:ser>
        <c:ser>
          <c:idx val="1"/>
          <c:order val="1"/>
          <c:tx>
            <c:strRef>
              <c:f>'Tablas Dinámicas Auxiliares'!$I$15:$I$16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00D29B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Auxiliares'!$G$17:$G$22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Auxiliares'!$I$17:$I$22</c:f>
              <c:numCache>
                <c:formatCode>General</c:formatCode>
                <c:ptCount val="5"/>
                <c:pt idx="0">
                  <c:v>3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B05-4541-A385-227C4C4039D6}"/>
            </c:ext>
          </c:extLst>
        </c:ser>
        <c:ser>
          <c:idx val="2"/>
          <c:order val="2"/>
          <c:tx>
            <c:strRef>
              <c:f>'Tablas Dinámicas Auxiliares'!$J$15:$J$16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Auxiliares'!$G$17:$G$22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Auxiliares'!$J$17:$J$22</c:f>
              <c:numCache>
                <c:formatCode>General</c:formatCode>
                <c:ptCount val="5"/>
                <c:pt idx="0">
                  <c:v>1</c:v>
                </c:pt>
                <c:pt idx="2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B05-4541-A385-227C4C403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9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31.xml"/><Relationship Id="rId18" Type="http://schemas.openxmlformats.org/officeDocument/2006/relationships/chart" Target="../charts/chart33.xml"/><Relationship Id="rId26" Type="http://schemas.openxmlformats.org/officeDocument/2006/relationships/image" Target="../media/image10.svg"/><Relationship Id="rId3" Type="http://schemas.openxmlformats.org/officeDocument/2006/relationships/image" Target="../media/image24.png"/><Relationship Id="rId21" Type="http://schemas.openxmlformats.org/officeDocument/2006/relationships/hyperlink" Target="#'Tarifa de Habitaci&#243;n Ocupada'!A1"/><Relationship Id="rId7" Type="http://schemas.openxmlformats.org/officeDocument/2006/relationships/image" Target="../media/image39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image" Target="../media/image16.png"/><Relationship Id="rId2" Type="http://schemas.openxmlformats.org/officeDocument/2006/relationships/image" Target="../media/image12.svg"/><Relationship Id="rId16" Type="http://schemas.openxmlformats.org/officeDocument/2006/relationships/image" Target="../media/image36.svg"/><Relationship Id="rId20" Type="http://schemas.openxmlformats.org/officeDocument/2006/relationships/chart" Target="../charts/chart35.xml"/><Relationship Id="rId1" Type="http://schemas.openxmlformats.org/officeDocument/2006/relationships/image" Target="../media/image38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hyperlink" Target="#Llegadas!A1"/><Relationship Id="rId5" Type="http://schemas.openxmlformats.org/officeDocument/2006/relationships/image" Target="../media/image19.png"/><Relationship Id="rId15" Type="http://schemas.openxmlformats.org/officeDocument/2006/relationships/image" Target="../media/image41.png"/><Relationship Id="rId23" Type="http://schemas.openxmlformats.org/officeDocument/2006/relationships/image" Target="../media/image8.svg"/><Relationship Id="rId10" Type="http://schemas.openxmlformats.org/officeDocument/2006/relationships/image" Target="../media/image20.svg"/><Relationship Id="rId19" Type="http://schemas.openxmlformats.org/officeDocument/2006/relationships/chart" Target="../charts/chart34.xml"/><Relationship Id="rId4" Type="http://schemas.openxmlformats.org/officeDocument/2006/relationships/image" Target="../media/image14.svg"/><Relationship Id="rId9" Type="http://schemas.openxmlformats.org/officeDocument/2006/relationships/image" Target="../media/image40.png"/><Relationship Id="rId14" Type="http://schemas.openxmlformats.org/officeDocument/2006/relationships/chart" Target="../charts/chart32.xml"/><Relationship Id="rId22" Type="http://schemas.openxmlformats.org/officeDocument/2006/relationships/image" Target="../media/image1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36.xml"/><Relationship Id="rId18" Type="http://schemas.openxmlformats.org/officeDocument/2006/relationships/chart" Target="../charts/chart38.xml"/><Relationship Id="rId26" Type="http://schemas.openxmlformats.org/officeDocument/2006/relationships/chart" Target="../charts/chart40.xml"/><Relationship Id="rId3" Type="http://schemas.openxmlformats.org/officeDocument/2006/relationships/image" Target="../media/image18.png"/><Relationship Id="rId21" Type="http://schemas.openxmlformats.org/officeDocument/2006/relationships/image" Target="../media/image8.svg"/><Relationship Id="rId7" Type="http://schemas.openxmlformats.org/officeDocument/2006/relationships/image" Target="../media/image42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image" Target="../media/image10.svg"/><Relationship Id="rId2" Type="http://schemas.openxmlformats.org/officeDocument/2006/relationships/image" Target="../media/image12.svg"/><Relationship Id="rId16" Type="http://schemas.openxmlformats.org/officeDocument/2006/relationships/chart" Target="../charts/chart37.xml"/><Relationship Id="rId20" Type="http://schemas.openxmlformats.org/officeDocument/2006/relationships/image" Target="../media/image15.png"/><Relationship Id="rId1" Type="http://schemas.openxmlformats.org/officeDocument/2006/relationships/image" Target="../media/image26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6.png"/><Relationship Id="rId5" Type="http://schemas.openxmlformats.org/officeDocument/2006/relationships/image" Target="../media/image19.png"/><Relationship Id="rId15" Type="http://schemas.openxmlformats.org/officeDocument/2006/relationships/image" Target="../media/image42.svg"/><Relationship Id="rId23" Type="http://schemas.openxmlformats.org/officeDocument/2006/relationships/hyperlink" Target="#Pernoctaciones!A1"/><Relationship Id="rId10" Type="http://schemas.openxmlformats.org/officeDocument/2006/relationships/image" Target="../media/image20.svg"/><Relationship Id="rId19" Type="http://schemas.openxmlformats.org/officeDocument/2006/relationships/hyperlink" Target="#TOH!A1"/><Relationship Id="rId4" Type="http://schemas.openxmlformats.org/officeDocument/2006/relationships/image" Target="../media/image14.svg"/><Relationship Id="rId9" Type="http://schemas.openxmlformats.org/officeDocument/2006/relationships/image" Target="../media/image43.png"/><Relationship Id="rId14" Type="http://schemas.openxmlformats.org/officeDocument/2006/relationships/image" Target="../media/image30.png"/><Relationship Id="rId22" Type="http://schemas.openxmlformats.org/officeDocument/2006/relationships/chart" Target="../charts/chart3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41.xml"/><Relationship Id="rId18" Type="http://schemas.openxmlformats.org/officeDocument/2006/relationships/chart" Target="../charts/chart43.xml"/><Relationship Id="rId26" Type="http://schemas.openxmlformats.org/officeDocument/2006/relationships/chart" Target="../charts/chart46.xml"/><Relationship Id="rId3" Type="http://schemas.openxmlformats.org/officeDocument/2006/relationships/image" Target="../media/image18.png"/><Relationship Id="rId21" Type="http://schemas.openxmlformats.org/officeDocument/2006/relationships/image" Target="../media/image15.png"/><Relationship Id="rId7" Type="http://schemas.openxmlformats.org/officeDocument/2006/relationships/image" Target="../media/image27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chart" Target="../charts/chart45.xml"/><Relationship Id="rId2" Type="http://schemas.openxmlformats.org/officeDocument/2006/relationships/image" Target="../media/image12.svg"/><Relationship Id="rId16" Type="http://schemas.openxmlformats.org/officeDocument/2006/relationships/image" Target="../media/image58.svg"/><Relationship Id="rId20" Type="http://schemas.openxmlformats.org/officeDocument/2006/relationships/hyperlink" Target="#'Tarifa de Habitaci&#243;n Ocupada'!A1"/><Relationship Id="rId1" Type="http://schemas.openxmlformats.org/officeDocument/2006/relationships/image" Target="../media/image26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0.svg"/><Relationship Id="rId5" Type="http://schemas.openxmlformats.org/officeDocument/2006/relationships/image" Target="../media/image19.png"/><Relationship Id="rId15" Type="http://schemas.openxmlformats.org/officeDocument/2006/relationships/image" Target="../media/image44.png"/><Relationship Id="rId23" Type="http://schemas.openxmlformats.org/officeDocument/2006/relationships/image" Target="../media/image16.png"/><Relationship Id="rId10" Type="http://schemas.openxmlformats.org/officeDocument/2006/relationships/image" Target="../media/image20.svg"/><Relationship Id="rId19" Type="http://schemas.openxmlformats.org/officeDocument/2006/relationships/chart" Target="../charts/chart44.xml"/><Relationship Id="rId4" Type="http://schemas.openxmlformats.org/officeDocument/2006/relationships/image" Target="../media/image14.svg"/><Relationship Id="rId9" Type="http://schemas.openxmlformats.org/officeDocument/2006/relationships/image" Target="../media/image28.png"/><Relationship Id="rId14" Type="http://schemas.openxmlformats.org/officeDocument/2006/relationships/chart" Target="../charts/chart42.xml"/><Relationship Id="rId22" Type="http://schemas.openxmlformats.org/officeDocument/2006/relationships/image" Target="../media/image8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4.png"/><Relationship Id="rId7" Type="http://schemas.openxmlformats.org/officeDocument/2006/relationships/image" Target="../media/image6.png"/><Relationship Id="rId2" Type="http://schemas.openxmlformats.org/officeDocument/2006/relationships/image" Target="../media/image4.svg"/><Relationship Id="rId1" Type="http://schemas.openxmlformats.org/officeDocument/2006/relationships/image" Target="../media/image3.png"/><Relationship Id="rId6" Type="http://schemas.openxmlformats.org/officeDocument/2006/relationships/hyperlink" Target="#Empleo!A1"/><Relationship Id="rId5" Type="http://schemas.openxmlformats.org/officeDocument/2006/relationships/hyperlink" Target="#&#205;ndice!A1"/><Relationship Id="rId10" Type="http://schemas.openxmlformats.org/officeDocument/2006/relationships/image" Target="../media/image10.svg"/><Relationship Id="rId4" Type="http://schemas.openxmlformats.org/officeDocument/2006/relationships/image" Target="../media/image5.png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image" Target="../media/image22.svg"/><Relationship Id="rId18" Type="http://schemas.openxmlformats.org/officeDocument/2006/relationships/hyperlink" Target="#Establecimientos!A1"/><Relationship Id="rId26" Type="http://schemas.openxmlformats.org/officeDocument/2006/relationships/chart" Target="../charts/chart5.xml"/><Relationship Id="rId3" Type="http://schemas.openxmlformats.org/officeDocument/2006/relationships/image" Target="../media/image9.png"/><Relationship Id="rId21" Type="http://schemas.openxmlformats.org/officeDocument/2006/relationships/image" Target="../media/image16.png"/><Relationship Id="rId7" Type="http://schemas.openxmlformats.org/officeDocument/2006/relationships/image" Target="../media/image11.png"/><Relationship Id="rId12" Type="http://schemas.openxmlformats.org/officeDocument/2006/relationships/image" Target="../media/image13.png"/><Relationship Id="rId17" Type="http://schemas.openxmlformats.org/officeDocument/2006/relationships/chart" Target="../charts/chart3.xml"/><Relationship Id="rId25" Type="http://schemas.openxmlformats.org/officeDocument/2006/relationships/chart" Target="../charts/chart4.xml"/><Relationship Id="rId2" Type="http://schemas.openxmlformats.org/officeDocument/2006/relationships/image" Target="../media/image12.svg"/><Relationship Id="rId16" Type="http://schemas.openxmlformats.org/officeDocument/2006/relationships/chart" Target="../charts/chart2.xml"/><Relationship Id="rId20" Type="http://schemas.openxmlformats.org/officeDocument/2006/relationships/image" Target="../media/image8.svg"/><Relationship Id="rId1" Type="http://schemas.openxmlformats.org/officeDocument/2006/relationships/image" Target="../media/image8.png"/><Relationship Id="rId6" Type="http://schemas.openxmlformats.org/officeDocument/2006/relationships/image" Target="../media/image16.svg"/><Relationship Id="rId11" Type="http://schemas.openxmlformats.org/officeDocument/2006/relationships/chart" Target="../charts/chart1.xml"/><Relationship Id="rId24" Type="http://schemas.openxmlformats.org/officeDocument/2006/relationships/hyperlink" Target="#'4x4 Matriz de la Hoteler&#237;a'!A1"/><Relationship Id="rId5" Type="http://schemas.openxmlformats.org/officeDocument/2006/relationships/image" Target="../media/image10.png"/><Relationship Id="rId15" Type="http://schemas.openxmlformats.org/officeDocument/2006/relationships/hyperlink" Target="#&#205;ndice!A1"/><Relationship Id="rId23" Type="http://schemas.openxmlformats.org/officeDocument/2006/relationships/image" Target="../media/image4.png"/><Relationship Id="rId10" Type="http://schemas.openxmlformats.org/officeDocument/2006/relationships/image" Target="../media/image20.svg"/><Relationship Id="rId19" Type="http://schemas.openxmlformats.org/officeDocument/2006/relationships/image" Target="../media/image15.png"/><Relationship Id="rId4" Type="http://schemas.openxmlformats.org/officeDocument/2006/relationships/image" Target="../media/image14.svg"/><Relationship Id="rId9" Type="http://schemas.openxmlformats.org/officeDocument/2006/relationships/image" Target="../media/image12.png"/><Relationship Id="rId14" Type="http://schemas.openxmlformats.org/officeDocument/2006/relationships/image" Target="../media/image14.png"/><Relationship Id="rId22" Type="http://schemas.openxmlformats.org/officeDocument/2006/relationships/image" Target="../media/image10.sv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6.xml"/><Relationship Id="rId18" Type="http://schemas.openxmlformats.org/officeDocument/2006/relationships/chart" Target="../charts/chart8.xml"/><Relationship Id="rId26" Type="http://schemas.openxmlformats.org/officeDocument/2006/relationships/chart" Target="../charts/chart10.xml"/><Relationship Id="rId3" Type="http://schemas.openxmlformats.org/officeDocument/2006/relationships/image" Target="../media/image18.png"/><Relationship Id="rId21" Type="http://schemas.openxmlformats.org/officeDocument/2006/relationships/image" Target="../media/image15.png"/><Relationship Id="rId7" Type="http://schemas.openxmlformats.org/officeDocument/2006/relationships/image" Target="../media/image20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hyperlink" Target="#Empleo!A1"/><Relationship Id="rId2" Type="http://schemas.openxmlformats.org/officeDocument/2006/relationships/image" Target="../media/image12.svg"/><Relationship Id="rId16" Type="http://schemas.openxmlformats.org/officeDocument/2006/relationships/image" Target="../media/image32.svg"/><Relationship Id="rId20" Type="http://schemas.openxmlformats.org/officeDocument/2006/relationships/hyperlink" Target="#'Estancia Media'!A1"/><Relationship Id="rId1" Type="http://schemas.openxmlformats.org/officeDocument/2006/relationships/image" Target="../media/image17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0.svg"/><Relationship Id="rId5" Type="http://schemas.openxmlformats.org/officeDocument/2006/relationships/image" Target="../media/image19.png"/><Relationship Id="rId15" Type="http://schemas.openxmlformats.org/officeDocument/2006/relationships/image" Target="../media/image22.png"/><Relationship Id="rId23" Type="http://schemas.openxmlformats.org/officeDocument/2006/relationships/image" Target="../media/image23.png"/><Relationship Id="rId10" Type="http://schemas.openxmlformats.org/officeDocument/2006/relationships/image" Target="../media/image20.svg"/><Relationship Id="rId19" Type="http://schemas.openxmlformats.org/officeDocument/2006/relationships/chart" Target="../charts/chart9.xml"/><Relationship Id="rId4" Type="http://schemas.openxmlformats.org/officeDocument/2006/relationships/image" Target="../media/image14.svg"/><Relationship Id="rId9" Type="http://schemas.openxmlformats.org/officeDocument/2006/relationships/image" Target="../media/image21.png"/><Relationship Id="rId14" Type="http://schemas.openxmlformats.org/officeDocument/2006/relationships/chart" Target="../charts/chart7.xml"/><Relationship Id="rId22" Type="http://schemas.openxmlformats.org/officeDocument/2006/relationships/image" Target="../media/image8.sv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11.xml"/><Relationship Id="rId18" Type="http://schemas.openxmlformats.org/officeDocument/2006/relationships/hyperlink" Target="#&#205;ndice!A1"/><Relationship Id="rId26" Type="http://schemas.openxmlformats.org/officeDocument/2006/relationships/image" Target="../media/image10.svg"/><Relationship Id="rId3" Type="http://schemas.openxmlformats.org/officeDocument/2006/relationships/image" Target="../media/image24.png"/><Relationship Id="rId21" Type="http://schemas.openxmlformats.org/officeDocument/2006/relationships/hyperlink" Target="#Ingresos!A1"/><Relationship Id="rId7" Type="http://schemas.openxmlformats.org/officeDocument/2006/relationships/image" Target="../media/image20.png"/><Relationship Id="rId12" Type="http://schemas.openxmlformats.org/officeDocument/2006/relationships/image" Target="../media/image14.png"/><Relationship Id="rId17" Type="http://schemas.openxmlformats.org/officeDocument/2006/relationships/image" Target="../media/image36.svg"/><Relationship Id="rId25" Type="http://schemas.openxmlformats.org/officeDocument/2006/relationships/image" Target="../media/image16.png"/><Relationship Id="rId2" Type="http://schemas.openxmlformats.org/officeDocument/2006/relationships/image" Target="../media/image12.svg"/><Relationship Id="rId16" Type="http://schemas.openxmlformats.org/officeDocument/2006/relationships/image" Target="../media/image25.png"/><Relationship Id="rId20" Type="http://schemas.openxmlformats.org/officeDocument/2006/relationships/chart" Target="../charts/chart15.xml"/><Relationship Id="rId1" Type="http://schemas.openxmlformats.org/officeDocument/2006/relationships/image" Target="../media/image17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hyperlink" Target="#'Estancia Media'!A1"/><Relationship Id="rId5" Type="http://schemas.openxmlformats.org/officeDocument/2006/relationships/image" Target="../media/image19.png"/><Relationship Id="rId15" Type="http://schemas.openxmlformats.org/officeDocument/2006/relationships/chart" Target="../charts/chart13.xml"/><Relationship Id="rId23" Type="http://schemas.openxmlformats.org/officeDocument/2006/relationships/image" Target="../media/image8.svg"/><Relationship Id="rId28" Type="http://schemas.openxmlformats.org/officeDocument/2006/relationships/chart" Target="../charts/chart17.xml"/><Relationship Id="rId10" Type="http://schemas.openxmlformats.org/officeDocument/2006/relationships/image" Target="../media/image20.svg"/><Relationship Id="rId19" Type="http://schemas.openxmlformats.org/officeDocument/2006/relationships/chart" Target="../charts/chart14.xml"/><Relationship Id="rId4" Type="http://schemas.openxmlformats.org/officeDocument/2006/relationships/image" Target="../media/image14.svg"/><Relationship Id="rId9" Type="http://schemas.openxmlformats.org/officeDocument/2006/relationships/image" Target="../media/image21.png"/><Relationship Id="rId14" Type="http://schemas.openxmlformats.org/officeDocument/2006/relationships/chart" Target="../charts/chart12.xml"/><Relationship Id="rId22" Type="http://schemas.openxmlformats.org/officeDocument/2006/relationships/image" Target="../media/image15.png"/><Relationship Id="rId27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image" Target="../media/image29.png"/><Relationship Id="rId18" Type="http://schemas.openxmlformats.org/officeDocument/2006/relationships/chart" Target="../charts/chart20.xml"/><Relationship Id="rId26" Type="http://schemas.openxmlformats.org/officeDocument/2006/relationships/chart" Target="../charts/chart22.xml"/><Relationship Id="rId3" Type="http://schemas.openxmlformats.org/officeDocument/2006/relationships/image" Target="../media/image18.png"/><Relationship Id="rId21" Type="http://schemas.openxmlformats.org/officeDocument/2006/relationships/image" Target="../media/image8.svg"/><Relationship Id="rId7" Type="http://schemas.openxmlformats.org/officeDocument/2006/relationships/image" Target="../media/image27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image" Target="../media/image10.svg"/><Relationship Id="rId2" Type="http://schemas.openxmlformats.org/officeDocument/2006/relationships/image" Target="../media/image12.svg"/><Relationship Id="rId16" Type="http://schemas.openxmlformats.org/officeDocument/2006/relationships/chart" Target="../charts/chart19.xml"/><Relationship Id="rId20" Type="http://schemas.openxmlformats.org/officeDocument/2006/relationships/image" Target="../media/image15.png"/><Relationship Id="rId1" Type="http://schemas.openxmlformats.org/officeDocument/2006/relationships/image" Target="../media/image26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6.png"/><Relationship Id="rId5" Type="http://schemas.openxmlformats.org/officeDocument/2006/relationships/image" Target="../media/image19.png"/><Relationship Id="rId15" Type="http://schemas.openxmlformats.org/officeDocument/2006/relationships/chart" Target="../charts/chart18.xml"/><Relationship Id="rId23" Type="http://schemas.openxmlformats.org/officeDocument/2006/relationships/hyperlink" Target="#Establecimientos!A1"/><Relationship Id="rId10" Type="http://schemas.openxmlformats.org/officeDocument/2006/relationships/image" Target="../media/image20.svg"/><Relationship Id="rId19" Type="http://schemas.openxmlformats.org/officeDocument/2006/relationships/hyperlink" Target="#'Habitaciones Vendidas'!A1"/><Relationship Id="rId4" Type="http://schemas.openxmlformats.org/officeDocument/2006/relationships/image" Target="../media/image14.svg"/><Relationship Id="rId9" Type="http://schemas.openxmlformats.org/officeDocument/2006/relationships/image" Target="../media/image28.png"/><Relationship Id="rId14" Type="http://schemas.openxmlformats.org/officeDocument/2006/relationships/image" Target="../media/image36.svg"/><Relationship Id="rId22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image" Target="../media/image30.png"/><Relationship Id="rId18" Type="http://schemas.openxmlformats.org/officeDocument/2006/relationships/hyperlink" Target="#Llegadas!A1"/><Relationship Id="rId3" Type="http://schemas.openxmlformats.org/officeDocument/2006/relationships/image" Target="../media/image24.png"/><Relationship Id="rId21" Type="http://schemas.openxmlformats.org/officeDocument/2006/relationships/hyperlink" Target="#'Habitaciones Vendidas'!A1"/><Relationship Id="rId7" Type="http://schemas.openxmlformats.org/officeDocument/2006/relationships/image" Target="../media/image27.png"/><Relationship Id="rId12" Type="http://schemas.openxmlformats.org/officeDocument/2006/relationships/image" Target="../media/image14.png"/><Relationship Id="rId17" Type="http://schemas.openxmlformats.org/officeDocument/2006/relationships/chart" Target="../charts/chart24.xml"/><Relationship Id="rId25" Type="http://schemas.openxmlformats.org/officeDocument/2006/relationships/chart" Target="../charts/chart26.xml"/><Relationship Id="rId2" Type="http://schemas.openxmlformats.org/officeDocument/2006/relationships/image" Target="../media/image12.svg"/><Relationship Id="rId16" Type="http://schemas.openxmlformats.org/officeDocument/2006/relationships/hyperlink" Target="#&#205;ndice!A1"/><Relationship Id="rId20" Type="http://schemas.openxmlformats.org/officeDocument/2006/relationships/image" Target="../media/image8.svg"/><Relationship Id="rId1" Type="http://schemas.openxmlformats.org/officeDocument/2006/relationships/image" Target="../media/image26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chart" Target="../charts/chart25.xml"/><Relationship Id="rId5" Type="http://schemas.openxmlformats.org/officeDocument/2006/relationships/image" Target="../media/image19.png"/><Relationship Id="rId15" Type="http://schemas.openxmlformats.org/officeDocument/2006/relationships/chart" Target="../charts/chart23.xml"/><Relationship Id="rId23" Type="http://schemas.openxmlformats.org/officeDocument/2006/relationships/image" Target="../media/image10.svg"/><Relationship Id="rId10" Type="http://schemas.openxmlformats.org/officeDocument/2006/relationships/image" Target="../media/image20.svg"/><Relationship Id="rId19" Type="http://schemas.openxmlformats.org/officeDocument/2006/relationships/image" Target="../media/image15.png"/><Relationship Id="rId4" Type="http://schemas.openxmlformats.org/officeDocument/2006/relationships/image" Target="../media/image14.svg"/><Relationship Id="rId9" Type="http://schemas.openxmlformats.org/officeDocument/2006/relationships/image" Target="../media/image28.png"/><Relationship Id="rId14" Type="http://schemas.openxmlformats.org/officeDocument/2006/relationships/image" Target="../media/image42.svg"/><Relationship Id="rId22" Type="http://schemas.openxmlformats.org/officeDocument/2006/relationships/image" Target="../media/image3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16.svg"/><Relationship Id="rId18" Type="http://schemas.openxmlformats.org/officeDocument/2006/relationships/chart" Target="../charts/chart29.xml"/><Relationship Id="rId3" Type="http://schemas.openxmlformats.org/officeDocument/2006/relationships/image" Target="../media/image33.png"/><Relationship Id="rId21" Type="http://schemas.openxmlformats.org/officeDocument/2006/relationships/image" Target="../media/image15.png"/><Relationship Id="rId7" Type="http://schemas.openxmlformats.org/officeDocument/2006/relationships/chart" Target="../charts/chart27.xml"/><Relationship Id="rId12" Type="http://schemas.openxmlformats.org/officeDocument/2006/relationships/image" Target="../media/image36.png"/><Relationship Id="rId17" Type="http://schemas.openxmlformats.org/officeDocument/2006/relationships/chart" Target="../charts/chart28.xml"/><Relationship Id="rId25" Type="http://schemas.openxmlformats.org/officeDocument/2006/relationships/image" Target="../media/image10.svg"/><Relationship Id="rId2" Type="http://schemas.openxmlformats.org/officeDocument/2006/relationships/image" Target="../media/image12.svg"/><Relationship Id="rId16" Type="http://schemas.openxmlformats.org/officeDocument/2006/relationships/hyperlink" Target="#&#205;ndice!A1"/><Relationship Id="rId20" Type="http://schemas.openxmlformats.org/officeDocument/2006/relationships/hyperlink" Target="#Pernoctaciones!A1"/><Relationship Id="rId1" Type="http://schemas.openxmlformats.org/officeDocument/2006/relationships/image" Target="../media/image32.png"/><Relationship Id="rId6" Type="http://schemas.openxmlformats.org/officeDocument/2006/relationships/image" Target="../media/image18.svg"/><Relationship Id="rId11" Type="http://schemas.openxmlformats.org/officeDocument/2006/relationships/image" Target="../media/image20.svg"/><Relationship Id="rId24" Type="http://schemas.openxmlformats.org/officeDocument/2006/relationships/image" Target="../media/image16.png"/><Relationship Id="rId5" Type="http://schemas.openxmlformats.org/officeDocument/2006/relationships/image" Target="../media/image34.png"/><Relationship Id="rId15" Type="http://schemas.openxmlformats.org/officeDocument/2006/relationships/image" Target="../media/image50.svg"/><Relationship Id="rId23" Type="http://schemas.openxmlformats.org/officeDocument/2006/relationships/hyperlink" Target="#Ingresos!A1"/><Relationship Id="rId10" Type="http://schemas.openxmlformats.org/officeDocument/2006/relationships/image" Target="../media/image35.png"/><Relationship Id="rId19" Type="http://schemas.openxmlformats.org/officeDocument/2006/relationships/chart" Target="../charts/chart30.xml"/><Relationship Id="rId4" Type="http://schemas.openxmlformats.org/officeDocument/2006/relationships/image" Target="../media/image14.svg"/><Relationship Id="rId9" Type="http://schemas.openxmlformats.org/officeDocument/2006/relationships/image" Target="../media/image14.png"/><Relationship Id="rId14" Type="http://schemas.openxmlformats.org/officeDocument/2006/relationships/image" Target="../media/image37.png"/><Relationship Id="rId22" Type="http://schemas.openxmlformats.org/officeDocument/2006/relationships/image" Target="../media/image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1415250</xdr:colOff>
      <xdr:row>50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89B944-43F6-4EBE-B9DB-B8673F5398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16000" cy="98530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322580</xdr:colOff>
      <xdr:row>27</xdr:row>
      <xdr:rowOff>179916</xdr:rowOff>
    </xdr:from>
    <xdr:to>
      <xdr:col>7</xdr:col>
      <xdr:colOff>431800</xdr:colOff>
      <xdr:row>32</xdr:row>
      <xdr:rowOff>157480</xdr:rowOff>
    </xdr:to>
    <xdr:sp macro="" textlink="">
      <xdr:nvSpPr>
        <xdr:cNvPr id="6" name="Cuadro de texto 34">
          <a:extLst>
            <a:ext uri="{FF2B5EF4-FFF2-40B4-BE49-F238E27FC236}">
              <a16:creationId xmlns:a16="http://schemas.microsoft.com/office/drawing/2014/main" id="{01F2E34A-239B-4741-BB2C-094CB973F97E}"/>
            </a:ext>
          </a:extLst>
        </xdr:cNvPr>
        <xdr:cNvSpPr txBox="1"/>
      </xdr:nvSpPr>
      <xdr:spPr>
        <a:xfrm>
          <a:off x="1179830" y="5037666"/>
          <a:ext cx="5252720" cy="8771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EC" sz="1800">
              <a:solidFill>
                <a:srgbClr val="FFFFFF"/>
              </a:solidFill>
              <a:effectLst/>
              <a:latin typeface="Franklin Gothic Book" panose="020B0503020102020204" pitchFamily="34" charset="0"/>
              <a:ea typeface="Calibri" panose="020F0502020204030204" pitchFamily="34" charset="0"/>
              <a:cs typeface="Segoe UI Semibold" panose="020B0702040204020203" pitchFamily="34" charset="0"/>
            </a:rPr>
            <a:t>Subproducto 1.2: Encuesta de ocupación hotelera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EC" sz="1800">
              <a:solidFill>
                <a:srgbClr val="FFFFFF"/>
              </a:solidFill>
              <a:effectLst/>
              <a:latin typeface="Franklin Gothic Book" panose="020B0503020102020204" pitchFamily="34" charset="0"/>
              <a:ea typeface="Calibri" panose="020F0502020204030204" pitchFamily="34" charset="0"/>
              <a:cs typeface="Segoe UI Semibold" panose="020B0702040204020203" pitchFamily="34" charset="0"/>
            </a:rPr>
            <a:t>Subproducto 1.4: Anexo</a:t>
          </a:r>
          <a:r>
            <a:rPr lang="es-EC" sz="1800" baseline="0">
              <a:solidFill>
                <a:srgbClr val="FFFFFF"/>
              </a:solidFill>
              <a:effectLst/>
              <a:latin typeface="Franklin Gothic Book" panose="020B0503020102020204" pitchFamily="34" charset="0"/>
              <a:ea typeface="Calibri" panose="020F0502020204030204" pitchFamily="34" charset="0"/>
              <a:cs typeface="Segoe UI Semibold" panose="020B0702040204020203" pitchFamily="34" charset="0"/>
            </a:rPr>
            <a:t> Estadístico de la EOH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EC" sz="11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194310</xdr:colOff>
      <xdr:row>14</xdr:row>
      <xdr:rowOff>42757</xdr:rowOff>
    </xdr:from>
    <xdr:to>
      <xdr:col>16384</xdr:col>
      <xdr:colOff>193252</xdr:colOff>
      <xdr:row>21</xdr:row>
      <xdr:rowOff>92075</xdr:rowOff>
    </xdr:to>
    <xdr:sp macro="" textlink="">
      <xdr:nvSpPr>
        <xdr:cNvPr id="7" name="Cuadro de texto 32">
          <a:extLst>
            <a:ext uri="{FF2B5EF4-FFF2-40B4-BE49-F238E27FC236}">
              <a16:creationId xmlns:a16="http://schemas.microsoft.com/office/drawing/2014/main" id="{3E2F00FA-5241-460A-A850-57B49BDD4767}"/>
            </a:ext>
          </a:extLst>
        </xdr:cNvPr>
        <xdr:cNvSpPr txBox="1"/>
      </xdr:nvSpPr>
      <xdr:spPr>
        <a:xfrm>
          <a:off x="194310" y="2561590"/>
          <a:ext cx="7439025" cy="13087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C" sz="2800" b="1">
              <a:effectLst/>
              <a:latin typeface="Franklin Gothic Book" panose="020B0503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PRODUCTO 1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EC" sz="2800" b="1">
              <a:effectLst/>
              <a:latin typeface="Franklin Gothic Book" panose="020B0503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ENCUESTA DE OCUPACIÓN HOTELERA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11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25336500" cy="2419350"/>
        </a:xfrm>
        <a:prstGeom prst="rect">
          <a:avLst/>
        </a:prstGeom>
        <a:solidFill>
          <a:srgbClr val="00A4DE"/>
        </a:solidFill>
        <a:ln w="9525" cmpd="sng">
          <a:solidFill>
            <a:srgbClr val="00A4D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P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E R N O C T A C I O N E S</a:t>
          </a:r>
        </a:p>
        <a:p>
          <a:pPr algn="ctr"/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9</xdr:col>
      <xdr:colOff>1</xdr:colOff>
      <xdr:row>61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4686300" y="6134100"/>
          <a:ext cx="6248401" cy="497205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31</xdr:row>
      <xdr:rowOff>142874</xdr:rowOff>
    </xdr:from>
    <xdr:to>
      <xdr:col>20</xdr:col>
      <xdr:colOff>0</xdr:colOff>
      <xdr:row>61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1506200" y="6105524"/>
          <a:ext cx="12820650" cy="5000626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20</xdr:col>
      <xdr:colOff>0</xdr:colOff>
      <xdr:row>100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4686300" y="11620500"/>
          <a:ext cx="19640550" cy="6172200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834978</xdr:colOff>
      <xdr:row>31</xdr:row>
      <xdr:rowOff>141389</xdr:rowOff>
    </xdr:from>
    <xdr:to>
      <xdr:col>8</xdr:col>
      <xdr:colOff>1350816</xdr:colOff>
      <xdr:row>35</xdr:row>
      <xdr:rowOff>51954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5493569" y="6341298"/>
          <a:ext cx="5035883" cy="655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Pernoctaciones por Categoría</a:t>
          </a:r>
        </a:p>
      </xdr:txBody>
    </xdr:sp>
    <xdr:clientData/>
  </xdr:twoCellAnchor>
  <xdr:twoCellAnchor editAs="oneCell">
    <xdr:from>
      <xdr:col>5</xdr:col>
      <xdr:colOff>290323</xdr:colOff>
      <xdr:row>32</xdr:row>
      <xdr:rowOff>54248</xdr:rowOff>
    </xdr:from>
    <xdr:to>
      <xdr:col>5</xdr:col>
      <xdr:colOff>962369</xdr:colOff>
      <xdr:row>35</xdr:row>
      <xdr:rowOff>89335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989323" y="6277248"/>
          <a:ext cx="672046" cy="568487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64</xdr:row>
      <xdr:rowOff>25401</xdr:rowOff>
    </xdr:from>
    <xdr:to>
      <xdr:col>5</xdr:col>
      <xdr:colOff>1557022</xdr:colOff>
      <xdr:row>68</xdr:row>
      <xdr:rowOff>149639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82803" y="11938001"/>
          <a:ext cx="1173219" cy="835438"/>
        </a:xfrm>
        <a:prstGeom prst="rect">
          <a:avLst/>
        </a:prstGeom>
      </xdr:spPr>
    </xdr:pic>
    <xdr:clientData/>
  </xdr:twoCellAnchor>
  <xdr:twoCellAnchor>
    <xdr:from>
      <xdr:col>9</xdr:col>
      <xdr:colOff>558801</xdr:colOff>
      <xdr:row>12</xdr:row>
      <xdr:rowOff>25401</xdr:rowOff>
    </xdr:from>
    <xdr:to>
      <xdr:col>19</xdr:col>
      <xdr:colOff>889000</xdr:colOff>
      <xdr:row>29</xdr:row>
      <xdr:rowOff>25400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1531601" y="2235201"/>
          <a:ext cx="12903199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131761</xdr:colOff>
      <xdr:row>11</xdr:row>
      <xdr:rowOff>128400</xdr:rowOff>
    </xdr:from>
    <xdr:to>
      <xdr:col>13</xdr:col>
      <xdr:colOff>1607461</xdr:colOff>
      <xdr:row>14</xdr:row>
      <xdr:rowOff>119063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11688761" y="2135000"/>
          <a:ext cx="5387300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Pernoctaciones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153808</xdr:colOff>
      <xdr:row>14</xdr:row>
      <xdr:rowOff>123824</xdr:rowOff>
    </xdr:from>
    <xdr:to>
      <xdr:col>11</xdr:col>
      <xdr:colOff>992593</xdr:colOff>
      <xdr:row>20</xdr:row>
      <xdr:rowOff>24311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10808" y="2740024"/>
          <a:ext cx="1295985" cy="111968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31</xdr:row>
      <xdr:rowOff>173182</xdr:rowOff>
    </xdr:from>
    <xdr:to>
      <xdr:col>13</xdr:col>
      <xdr:colOff>1592400</xdr:colOff>
      <xdr:row>34</xdr:row>
      <xdr:rowOff>142875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12689045" y="6373091"/>
          <a:ext cx="4316537" cy="5411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Pernoctaciones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1430580</xdr:colOff>
      <xdr:row>64</xdr:row>
      <xdr:rowOff>93520</xdr:rowOff>
    </xdr:from>
    <xdr:to>
      <xdr:col>8</xdr:col>
      <xdr:colOff>1557630</xdr:colOff>
      <xdr:row>67</xdr:row>
      <xdr:rowOff>177568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6129580" y="12006120"/>
          <a:ext cx="4673650" cy="617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Pernoctaciones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396791</xdr:colOff>
      <xdr:row>32</xdr:row>
      <xdr:rowOff>17140</xdr:rowOff>
    </xdr:from>
    <xdr:to>
      <xdr:col>11</xdr:col>
      <xdr:colOff>745884</xdr:colOff>
      <xdr:row>35</xdr:row>
      <xdr:rowOff>152940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953791" y="6240140"/>
          <a:ext cx="806293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3</xdr:col>
      <xdr:colOff>449035</xdr:colOff>
      <xdr:row>90</xdr:row>
      <xdr:rowOff>27214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0" y="3537857"/>
          <a:ext cx="4204606" cy="1279071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20</xdr:row>
      <xdr:rowOff>0</xdr:rowOff>
    </xdr:from>
    <xdr:to>
      <xdr:col>3</xdr:col>
      <xdr:colOff>0</xdr:colOff>
      <xdr:row>21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19</xdr:row>
      <xdr:rowOff>74363</xdr:rowOff>
    </xdr:from>
    <xdr:to>
      <xdr:col>1</xdr:col>
      <xdr:colOff>502135</xdr:colOff>
      <xdr:row>22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25854</xdr:rowOff>
    </xdr:from>
    <xdr:to>
      <xdr:col>3</xdr:col>
      <xdr:colOff>0</xdr:colOff>
      <xdr:row>36</xdr:row>
      <xdr:rowOff>149677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18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4733925"/>
              <a:ext cx="3306535" cy="23826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319087</xdr:colOff>
      <xdr:row>14</xdr:row>
      <xdr:rowOff>47627</xdr:rowOff>
    </xdr:from>
    <xdr:to>
      <xdr:col>13</xdr:col>
      <xdr:colOff>1434787</xdr:colOff>
      <xdr:row>14</xdr:row>
      <xdr:rowOff>47627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/>
      </xdr:nvCxnSpPr>
      <xdr:spPr>
        <a:xfrm>
          <a:off x="11876087" y="2663827"/>
          <a:ext cx="50273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-1</xdr:colOff>
      <xdr:row>39</xdr:row>
      <xdr:rowOff>10886</xdr:rowOff>
    </xdr:from>
    <xdr:to>
      <xdr:col>3</xdr:col>
      <xdr:colOff>6802</xdr:colOff>
      <xdr:row>60</xdr:row>
      <xdr:rowOff>163286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18">
              <a:extLst>
                <a:ext uri="{FF2B5EF4-FFF2-40B4-BE49-F238E27FC236}">
                  <a16:creationId xmlns:a16="http://schemas.microsoft.com/office/drawing/2014/main" id="{00000000-0008-0000-09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5" y="7508422"/>
              <a:ext cx="3306535" cy="3867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1676054</xdr:colOff>
      <xdr:row>67</xdr:row>
      <xdr:rowOff>174804</xdr:rowOff>
    </xdr:from>
    <xdr:to>
      <xdr:col>8</xdr:col>
      <xdr:colOff>1371600</xdr:colOff>
      <xdr:row>68</xdr:row>
      <xdr:rowOff>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>
          <a:off x="6375054" y="12620804"/>
          <a:ext cx="4242146" cy="2996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1014769</xdr:colOff>
      <xdr:row>35</xdr:row>
      <xdr:rowOff>50564</xdr:rowOff>
    </xdr:from>
    <xdr:to>
      <xdr:col>8</xdr:col>
      <xdr:colOff>1160320</xdr:colOff>
      <xdr:row>35</xdr:row>
      <xdr:rowOff>51954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CxnSpPr/>
      </xdr:nvCxnSpPr>
      <xdr:spPr>
        <a:xfrm>
          <a:off x="5673360" y="6995155"/>
          <a:ext cx="4665596" cy="139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</xdr:colOff>
      <xdr:row>63</xdr:row>
      <xdr:rowOff>13606</xdr:rowOff>
    </xdr:from>
    <xdr:to>
      <xdr:col>3</xdr:col>
      <xdr:colOff>1</xdr:colOff>
      <xdr:row>87</xdr:row>
      <xdr:rowOff>163284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18">
              <a:extLst>
                <a:ext uri="{FF2B5EF4-FFF2-40B4-BE49-F238E27FC236}">
                  <a16:creationId xmlns:a16="http://schemas.microsoft.com/office/drawing/2014/main" id="{00000000-0008-0000-09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7" y="11756570"/>
              <a:ext cx="3306535" cy="43951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957981</xdr:colOff>
      <xdr:row>35</xdr:row>
      <xdr:rowOff>78229</xdr:rowOff>
    </xdr:from>
    <xdr:to>
      <xdr:col>13</xdr:col>
      <xdr:colOff>1450881</xdr:colOff>
      <xdr:row>35</xdr:row>
      <xdr:rowOff>78229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CxnSpPr/>
      </xdr:nvCxnSpPr>
      <xdr:spPr>
        <a:xfrm>
          <a:off x="12883281" y="6469504"/>
          <a:ext cx="39409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302079</xdr:colOff>
      <xdr:row>92</xdr:row>
      <xdr:rowOff>77561</xdr:rowOff>
    </xdr:from>
    <xdr:to>
      <xdr:col>3</xdr:col>
      <xdr:colOff>302079</xdr:colOff>
      <xdr:row>99</xdr:row>
      <xdr:rowOff>69396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079" y="16732704"/>
          <a:ext cx="3755571" cy="123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47634</xdr:colOff>
      <xdr:row>18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>
    <xdr:from>
      <xdr:col>4</xdr:col>
      <xdr:colOff>381001</xdr:colOff>
      <xdr:row>35</xdr:row>
      <xdr:rowOff>147205</xdr:rowOff>
    </xdr:from>
    <xdr:to>
      <xdr:col>8</xdr:col>
      <xdr:colOff>1662547</xdr:colOff>
      <xdr:row>63</xdr:row>
      <xdr:rowOff>51955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36</xdr:row>
      <xdr:rowOff>136525</xdr:rowOff>
    </xdr:from>
    <xdr:to>
      <xdr:col>20</xdr:col>
      <xdr:colOff>0</xdr:colOff>
      <xdr:row>61</xdr:row>
      <xdr:rowOff>0</xdr:rowOff>
    </xdr:to>
    <xdr:graphicFrame macro="">
      <xdr:nvGraphicFramePr>
        <xdr:cNvPr id="34" name="Pern_Tipo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6</xdr:col>
      <xdr:colOff>680356</xdr:colOff>
      <xdr:row>19</xdr:row>
      <xdr:rowOff>130674</xdr:rowOff>
    </xdr:from>
    <xdr:to>
      <xdr:col>7</xdr:col>
      <xdr:colOff>817675</xdr:colOff>
      <xdr:row>25</xdr:row>
      <xdr:rowOff>0</xdr:rowOff>
    </xdr:to>
    <xdr:pic>
      <xdr:nvPicPr>
        <xdr:cNvPr id="36" name="Gráfico 35" descr="Dormir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rcRect/>
        <a:stretch/>
      </xdr:blipFill>
      <xdr:spPr>
        <a:xfrm>
          <a:off x="7225392" y="3954281"/>
          <a:ext cx="1048997" cy="1012326"/>
        </a:xfrm>
        <a:prstGeom prst="rect">
          <a:avLst/>
        </a:prstGeom>
      </xdr:spPr>
    </xdr:pic>
    <xdr:clientData/>
  </xdr:twoCellAnchor>
  <xdr:twoCellAnchor>
    <xdr:from>
      <xdr:col>0</xdr:col>
      <xdr:colOff>163286</xdr:colOff>
      <xdr:row>0</xdr:row>
      <xdr:rowOff>0</xdr:rowOff>
    </xdr:from>
    <xdr:to>
      <xdr:col>1</xdr:col>
      <xdr:colOff>1694430</xdr:colOff>
      <xdr:row>2</xdr:row>
      <xdr:rowOff>176893</xdr:rowOff>
    </xdr:to>
    <xdr:sp macro="" textlink="">
      <xdr:nvSpPr>
        <xdr:cNvPr id="40" name="Rectángulo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/>
      </xdr:nvSpPr>
      <xdr:spPr>
        <a:xfrm>
          <a:off x="163286" y="0"/>
          <a:ext cx="1980180" cy="530679"/>
        </a:xfrm>
        <a:prstGeom prst="rect">
          <a:avLst/>
        </a:prstGeom>
        <a:solidFill>
          <a:srgbClr val="00A4D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36</xdr:row>
      <xdr:rowOff>0</xdr:rowOff>
    </xdr:from>
    <xdr:to>
      <xdr:col>9</xdr:col>
      <xdr:colOff>238125</xdr:colOff>
      <xdr:row>63</xdr:row>
      <xdr:rowOff>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E002C15A-A8B5-405B-8051-9B96A148E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20</xdr:col>
      <xdr:colOff>0</xdr:colOff>
      <xdr:row>100</xdr:row>
      <xdr:rowOff>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A9CCF437-1E68-4A2A-9D82-2C95F453A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1371600</xdr:colOff>
      <xdr:row>14</xdr:row>
      <xdr:rowOff>38100</xdr:rowOff>
    </xdr:from>
    <xdr:to>
      <xdr:col>19</xdr:col>
      <xdr:colOff>558800</xdr:colOff>
      <xdr:row>29</xdr:row>
      <xdr:rowOff>25400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54A49231-CEC4-4EBE-9654-8403EA3FE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19</xdr:col>
      <xdr:colOff>895350</xdr:colOff>
      <xdr:row>5</xdr:row>
      <xdr:rowOff>157163</xdr:rowOff>
    </xdr:from>
    <xdr:to>
      <xdr:col>16384</xdr:col>
      <xdr:colOff>71438</xdr:colOff>
      <xdr:row>9</xdr:row>
      <xdr:rowOff>197304</xdr:rowOff>
    </xdr:to>
    <xdr:pic>
      <xdr:nvPicPr>
        <xdr:cNvPr id="49" name="Gráfico 48" descr="Círculo con flecha a la izquierd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8E1C40F-ADDD-4B2A-A847-FB3E8CA90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flipH="1">
          <a:off x="24255413" y="1181101"/>
          <a:ext cx="914400" cy="8973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190500</xdr:rowOff>
    </xdr:from>
    <xdr:to>
      <xdr:col>1</xdr:col>
      <xdr:colOff>461962</xdr:colOff>
      <xdr:row>10</xdr:row>
      <xdr:rowOff>23813</xdr:rowOff>
    </xdr:to>
    <xdr:pic>
      <xdr:nvPicPr>
        <xdr:cNvPr id="44" name="Gráfico 43" descr="Círculo con flecha a la izquierd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C8BD1BD3-45AF-4AFA-A5D9-2A8ADF480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rot="10800000" flipH="1">
          <a:off x="0" y="1214438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73500</xdr:colOff>
      <xdr:row>3</xdr:row>
      <xdr:rowOff>100012</xdr:rowOff>
    </xdr:from>
    <xdr:to>
      <xdr:col>19</xdr:col>
      <xdr:colOff>881062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5" name="MES 16">
              <a:extLst>
                <a:ext uri="{FF2B5EF4-FFF2-40B4-BE49-F238E27FC236}">
                  <a16:creationId xmlns:a16="http://schemas.microsoft.com/office/drawing/2014/main" id="{18C6A920-36C4-4AE1-80ED-7CF0489D35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72500" y="709612"/>
              <a:ext cx="19654362" cy="12715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73501</xdr:colOff>
      <xdr:row>1</xdr:row>
      <xdr:rowOff>0</xdr:rowOff>
    </xdr:from>
    <xdr:to>
      <xdr:col>7</xdr:col>
      <xdr:colOff>552639</xdr:colOff>
      <xdr:row>7</xdr:row>
      <xdr:rowOff>2700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AÑO 15">
              <a:extLst>
                <a:ext uri="{FF2B5EF4-FFF2-40B4-BE49-F238E27FC236}">
                  <a16:creationId xmlns:a16="http://schemas.microsoft.com/office/drawing/2014/main" id="{28FA9A64-5823-4361-835B-C393A33C1B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9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42376</xdr:colOff>
      <xdr:row>4</xdr:row>
      <xdr:rowOff>79375</xdr:rowOff>
    </xdr:from>
    <xdr:to>
      <xdr:col>5</xdr:col>
      <xdr:colOff>73501</xdr:colOff>
      <xdr:row>6</xdr:row>
      <xdr:rowOff>0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01B87ECC-BB81-4F76-988A-86FCDCDD0D19}"/>
            </a:ext>
          </a:extLst>
        </xdr:cNvPr>
        <xdr:cNvSpPr txBox="1"/>
      </xdr:nvSpPr>
      <xdr:spPr>
        <a:xfrm>
          <a:off x="3780939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280501</xdr:colOff>
      <xdr:row>6</xdr:row>
      <xdr:rowOff>179193</xdr:rowOff>
    </xdr:from>
    <xdr:to>
      <xdr:col>4</xdr:col>
      <xdr:colOff>272564</xdr:colOff>
      <xdr:row>8</xdr:row>
      <xdr:rowOff>204109</xdr:rowOff>
    </xdr:to>
    <xdr:pic>
      <xdr:nvPicPr>
        <xdr:cNvPr id="54" name="Gráfico 53" descr="Reloj de arena terminado">
          <a:extLst>
            <a:ext uri="{FF2B5EF4-FFF2-40B4-BE49-F238E27FC236}">
              <a16:creationId xmlns:a16="http://schemas.microsoft.com/office/drawing/2014/main" id="{9F305D59-1C76-43B7-856A-A4D69AA7B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6"/>
            </a:ext>
          </a:extLst>
        </a:blip>
        <a:stretch>
          <a:fillRect/>
        </a:stretch>
      </xdr:blipFill>
      <xdr:spPr>
        <a:xfrm>
          <a:off x="4019064" y="1417443"/>
          <a:ext cx="444500" cy="4535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11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7F152E"/>
        </a:solidFill>
        <a:ln w="9525" cmpd="sng">
          <a:solidFill>
            <a:srgbClr val="7F152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			T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A R I F A   D E   H A B I T A C I Ó N   O C U P A D A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9</xdr:col>
      <xdr:colOff>1</xdr:colOff>
      <xdr:row>61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4648200" y="5829300"/>
          <a:ext cx="6248401" cy="5267325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31</xdr:row>
      <xdr:rowOff>142874</xdr:rowOff>
    </xdr:from>
    <xdr:to>
      <xdr:col>20</xdr:col>
      <xdr:colOff>0</xdr:colOff>
      <xdr:row>61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20</xdr:col>
      <xdr:colOff>0</xdr:colOff>
      <xdr:row>100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4675909" y="11689773"/>
          <a:ext cx="19771591" cy="623454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431800</xdr:colOff>
      <xdr:row>32</xdr:row>
      <xdr:rowOff>50801</xdr:rowOff>
    </xdr:from>
    <xdr:to>
      <xdr:col>8</xdr:col>
      <xdr:colOff>1701800</xdr:colOff>
      <xdr:row>36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5105400" y="6273801"/>
          <a:ext cx="5816600" cy="660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Tarifa</a:t>
          </a:r>
          <a:r>
            <a:rPr lang="es-EC" sz="28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Habitación Ocupada </a:t>
          </a:r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112523</xdr:colOff>
      <xdr:row>32</xdr:row>
      <xdr:rowOff>130448</xdr:rowOff>
    </xdr:from>
    <xdr:to>
      <xdr:col>5</xdr:col>
      <xdr:colOff>784569</xdr:colOff>
      <xdr:row>35</xdr:row>
      <xdr:rowOff>165535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86123" y="6353448"/>
          <a:ext cx="672046" cy="568487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64</xdr:row>
      <xdr:rowOff>76201</xdr:rowOff>
    </xdr:from>
    <xdr:to>
      <xdr:col>5</xdr:col>
      <xdr:colOff>1557022</xdr:colOff>
      <xdr:row>69</xdr:row>
      <xdr:rowOff>22639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57403" y="11988801"/>
          <a:ext cx="1173219" cy="83543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12</xdr:row>
      <xdr:rowOff>57151</xdr:rowOff>
    </xdr:from>
    <xdr:to>
      <xdr:col>20</xdr:col>
      <xdr:colOff>0</xdr:colOff>
      <xdr:row>29</xdr:row>
      <xdr:rowOff>57150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1563350" y="1962151"/>
          <a:ext cx="12934950" cy="35051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9</xdr:col>
      <xdr:colOff>557211</xdr:colOff>
      <xdr:row>11</xdr:row>
      <xdr:rowOff>153800</xdr:rowOff>
    </xdr:from>
    <xdr:to>
      <xdr:col>15</xdr:col>
      <xdr:colOff>590511</xdr:colOff>
      <xdr:row>14</xdr:row>
      <xdr:rowOff>144463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11504611" y="2160400"/>
          <a:ext cx="7983500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Tarifa de Habitación Ocupada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179208</xdr:colOff>
      <xdr:row>15</xdr:row>
      <xdr:rowOff>47624</xdr:rowOff>
    </xdr:from>
    <xdr:to>
      <xdr:col>11</xdr:col>
      <xdr:colOff>1017994</xdr:colOff>
      <xdr:row>20</xdr:row>
      <xdr:rowOff>136071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10808" y="2867024"/>
          <a:ext cx="1295986" cy="110444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31</xdr:row>
      <xdr:rowOff>142876</xdr:rowOff>
    </xdr:from>
    <xdr:to>
      <xdr:col>15</xdr:col>
      <xdr:colOff>1081500</xdr:colOff>
      <xdr:row>34</xdr:row>
      <xdr:rowOff>142876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12621938" y="6238876"/>
          <a:ext cx="72000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Tarifa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Habitación Ocupada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1354380</xdr:colOff>
      <xdr:row>65</xdr:row>
      <xdr:rowOff>31474</xdr:rowOff>
    </xdr:from>
    <xdr:to>
      <xdr:col>11</xdr:col>
      <xdr:colOff>1283630</xdr:colOff>
      <xdr:row>67</xdr:row>
      <xdr:rowOff>101367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6027980" y="12121874"/>
          <a:ext cx="7244450" cy="4254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Tarifa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Habitación Ocupada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11</xdr:col>
      <xdr:colOff>15791</xdr:colOff>
      <xdr:row>31</xdr:row>
      <xdr:rowOff>144140</xdr:rowOff>
    </xdr:from>
    <xdr:to>
      <xdr:col>11</xdr:col>
      <xdr:colOff>822084</xdr:colOff>
      <xdr:row>35</xdr:row>
      <xdr:rowOff>102140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2004591" y="6189340"/>
          <a:ext cx="806293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3</xdr:col>
      <xdr:colOff>449035</xdr:colOff>
      <xdr:row>90</xdr:row>
      <xdr:rowOff>0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0" y="3537857"/>
          <a:ext cx="4204606" cy="1276350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20</xdr:row>
      <xdr:rowOff>0</xdr:rowOff>
    </xdr:from>
    <xdr:to>
      <xdr:col>3</xdr:col>
      <xdr:colOff>0</xdr:colOff>
      <xdr:row>21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19</xdr:row>
      <xdr:rowOff>74363</xdr:rowOff>
    </xdr:from>
    <xdr:to>
      <xdr:col>1</xdr:col>
      <xdr:colOff>502135</xdr:colOff>
      <xdr:row>22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-1</xdr:rowOff>
    </xdr:from>
    <xdr:to>
      <xdr:col>3</xdr:col>
      <xdr:colOff>0</xdr:colOff>
      <xdr:row>36</xdr:row>
      <xdr:rowOff>166687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20">
              <a:extLst>
                <a:ext uri="{FF2B5EF4-FFF2-40B4-BE49-F238E27FC236}">
                  <a16:creationId xmlns:a16="http://schemas.microsoft.com/office/drawing/2014/main" id="{00000000-0008-0000-0A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2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5429" y="4708070"/>
              <a:ext cx="3306535" cy="24220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242887</xdr:colOff>
      <xdr:row>14</xdr:row>
      <xdr:rowOff>73027</xdr:rowOff>
    </xdr:from>
    <xdr:to>
      <xdr:col>15</xdr:col>
      <xdr:colOff>330200</xdr:colOff>
      <xdr:row>14</xdr:row>
      <xdr:rowOff>76200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CxnSpPr/>
      </xdr:nvCxnSpPr>
      <xdr:spPr>
        <a:xfrm>
          <a:off x="11774487" y="2689227"/>
          <a:ext cx="7453313" cy="3173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</xdr:colOff>
      <xdr:row>39</xdr:row>
      <xdr:rowOff>24493</xdr:rowOff>
    </xdr:from>
    <xdr:to>
      <xdr:col>3</xdr:col>
      <xdr:colOff>13607</xdr:colOff>
      <xdr:row>60</xdr:row>
      <xdr:rowOff>163286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20">
              <a:extLst>
                <a:ext uri="{FF2B5EF4-FFF2-40B4-BE49-F238E27FC236}">
                  <a16:creationId xmlns:a16="http://schemas.microsoft.com/office/drawing/2014/main" id="{00000000-0008-0000-0A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2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7522029"/>
              <a:ext cx="3306535" cy="38535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1574454</xdr:colOff>
      <xdr:row>68</xdr:row>
      <xdr:rowOff>22404</xdr:rowOff>
    </xdr:from>
    <xdr:to>
      <xdr:col>11</xdr:col>
      <xdr:colOff>1143704</xdr:colOff>
      <xdr:row>68</xdr:row>
      <xdr:rowOff>22404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CxnSpPr/>
      </xdr:nvCxnSpPr>
      <xdr:spPr>
        <a:xfrm>
          <a:off x="6248054" y="12646204"/>
          <a:ext cx="68844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947227</xdr:colOff>
      <xdr:row>35</xdr:row>
      <xdr:rowOff>152400</xdr:rowOff>
    </xdr:from>
    <xdr:to>
      <xdr:col>8</xdr:col>
      <xdr:colOff>1295400</xdr:colOff>
      <xdr:row>35</xdr:row>
      <xdr:rowOff>166019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CxnSpPr/>
      </xdr:nvCxnSpPr>
      <xdr:spPr>
        <a:xfrm flipV="1">
          <a:off x="5620827" y="6908800"/>
          <a:ext cx="4894773" cy="1361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13606</xdr:colOff>
      <xdr:row>63</xdr:row>
      <xdr:rowOff>27212</xdr:rowOff>
    </xdr:from>
    <xdr:to>
      <xdr:col>3</xdr:col>
      <xdr:colOff>13606</xdr:colOff>
      <xdr:row>87</xdr:row>
      <xdr:rowOff>163285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20">
              <a:extLst>
                <a:ext uri="{FF2B5EF4-FFF2-40B4-BE49-F238E27FC236}">
                  <a16:creationId xmlns:a16="http://schemas.microsoft.com/office/drawing/2014/main" id="{00000000-0008-0000-0A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2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5" y="11770176"/>
              <a:ext cx="3306535" cy="43815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1135781</xdr:colOff>
      <xdr:row>34</xdr:row>
      <xdr:rowOff>154429</xdr:rowOff>
    </xdr:from>
    <xdr:to>
      <xdr:col>15</xdr:col>
      <xdr:colOff>914400</xdr:colOff>
      <xdr:row>35</xdr:row>
      <xdr:rowOff>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CxnSpPr/>
      </xdr:nvCxnSpPr>
      <xdr:spPr>
        <a:xfrm>
          <a:off x="13124581" y="6733029"/>
          <a:ext cx="6687419" cy="23371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397329</xdr:colOff>
      <xdr:row>92</xdr:row>
      <xdr:rowOff>9526</xdr:rowOff>
    </xdr:from>
    <xdr:to>
      <xdr:col>3</xdr:col>
      <xdr:colOff>410936</xdr:colOff>
      <xdr:row>99</xdr:row>
      <xdr:rowOff>1361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329" y="16664669"/>
          <a:ext cx="3755571" cy="123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47634</xdr:colOff>
      <xdr:row>18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28625" y="2309813"/>
          <a:ext cx="3786197" cy="12858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40</xdr:row>
      <xdr:rowOff>25400</xdr:rowOff>
    </xdr:from>
    <xdr:to>
      <xdr:col>9</xdr:col>
      <xdr:colOff>0</xdr:colOff>
      <xdr:row>63</xdr:row>
      <xdr:rowOff>0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666750</xdr:colOff>
      <xdr:row>18</xdr:row>
      <xdr:rowOff>72571</xdr:rowOff>
    </xdr:from>
    <xdr:to>
      <xdr:col>7</xdr:col>
      <xdr:colOff>997652</xdr:colOff>
      <xdr:row>24</xdr:row>
      <xdr:rowOff>142874</xdr:rowOff>
    </xdr:to>
    <xdr:pic>
      <xdr:nvPicPr>
        <xdr:cNvPr id="36" name="Gráfico 35" descr="Dinero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5"/>
            </a:ext>
          </a:extLst>
        </a:blip>
        <a:stretch>
          <a:fillRect/>
        </a:stretch>
      </xdr:blipFill>
      <xdr:spPr>
        <a:xfrm>
          <a:off x="7198179" y="3678464"/>
          <a:ext cx="1242580" cy="1240517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69</xdr:row>
      <xdr:rowOff>119062</xdr:rowOff>
    </xdr:from>
    <xdr:to>
      <xdr:col>20</xdr:col>
      <xdr:colOff>0</xdr:colOff>
      <xdr:row>100</xdr:row>
      <xdr:rowOff>0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149678</xdr:colOff>
      <xdr:row>0</xdr:row>
      <xdr:rowOff>0</xdr:rowOff>
    </xdr:from>
    <xdr:to>
      <xdr:col>1</xdr:col>
      <xdr:colOff>1680822</xdr:colOff>
      <xdr:row>2</xdr:row>
      <xdr:rowOff>166687</xdr:rowOff>
    </xdr:to>
    <xdr:sp macro="" textlink="">
      <xdr:nvSpPr>
        <xdr:cNvPr id="41" name="Rectángulo 4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/>
      </xdr:nvSpPr>
      <xdr:spPr>
        <a:xfrm>
          <a:off x="149678" y="0"/>
          <a:ext cx="1966573" cy="520473"/>
        </a:xfrm>
        <a:prstGeom prst="rect">
          <a:avLst/>
        </a:prstGeom>
        <a:solidFill>
          <a:srgbClr val="7F15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36</xdr:row>
      <xdr:rowOff>76200</xdr:rowOff>
    </xdr:from>
    <xdr:to>
      <xdr:col>9</xdr:col>
      <xdr:colOff>0</xdr:colOff>
      <xdr:row>63</xdr:row>
      <xdr:rowOff>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0333EEB5-83ED-421B-B0A3-D2A4BC21F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19</xdr:col>
      <xdr:colOff>752475</xdr:colOff>
      <xdr:row>5</xdr:row>
      <xdr:rowOff>190499</xdr:rowOff>
    </xdr:from>
    <xdr:to>
      <xdr:col>20</xdr:col>
      <xdr:colOff>762001</xdr:colOff>
      <xdr:row>10</xdr:row>
      <xdr:rowOff>12926</xdr:rowOff>
    </xdr:to>
    <xdr:pic>
      <xdr:nvPicPr>
        <xdr:cNvPr id="48" name="Gráfico 47" descr="Círculo con flecha a la izquierda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5AE332B-C73F-40DA-BA24-0167B393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flipH="1">
          <a:off x="24088725" y="1214437"/>
          <a:ext cx="914401" cy="893989"/>
        </a:xfrm>
        <a:prstGeom prst="rect">
          <a:avLst/>
        </a:prstGeom>
      </xdr:spPr>
    </xdr:pic>
    <xdr:clientData/>
  </xdr:twoCellAnchor>
  <xdr:twoCellAnchor>
    <xdr:from>
      <xdr:col>10</xdr:col>
      <xdr:colOff>-1</xdr:colOff>
      <xdr:row>35</xdr:row>
      <xdr:rowOff>114300</xdr:rowOff>
    </xdr:from>
    <xdr:to>
      <xdr:col>20</xdr:col>
      <xdr:colOff>-1</xdr:colOff>
      <xdr:row>61</xdr:row>
      <xdr:rowOff>0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59502F84-7FDB-4603-B598-F07E4F74A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485775</xdr:colOff>
      <xdr:row>10</xdr:row>
      <xdr:rowOff>47625</xdr:rowOff>
    </xdr:to>
    <xdr:pic>
      <xdr:nvPicPr>
        <xdr:cNvPr id="46" name="Gráfico 45" descr="Círculo con flecha a la izquierd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FA40884E-612F-40D8-8C08-3845836FD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rot="10800000" flipH="1">
          <a:off x="0" y="1238250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452435</xdr:colOff>
      <xdr:row>3</xdr:row>
      <xdr:rowOff>76676</xdr:rowOff>
    </xdr:from>
    <xdr:to>
      <xdr:col>19</xdr:col>
      <xdr:colOff>881062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1" name="MES 17">
              <a:extLst>
                <a:ext uri="{FF2B5EF4-FFF2-40B4-BE49-F238E27FC236}">
                  <a16:creationId xmlns:a16="http://schemas.microsoft.com/office/drawing/2014/main" id="{920338FE-F738-4F7C-BFF7-0C2D4C1F9F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68835" y="686276"/>
              <a:ext cx="19732627" cy="12441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2063</xdr:rowOff>
    </xdr:from>
    <xdr:to>
      <xdr:col>7</xdr:col>
      <xdr:colOff>479138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AÑO 16">
              <a:extLst>
                <a:ext uri="{FF2B5EF4-FFF2-40B4-BE49-F238E27FC236}">
                  <a16:creationId xmlns:a16="http://schemas.microsoft.com/office/drawing/2014/main" id="{7CDCE1FE-D9BA-4E84-9491-6DE1BA0C2B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9625" y="192563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1064250</xdr:colOff>
      <xdr:row>4</xdr:row>
      <xdr:rowOff>81438</xdr:rowOff>
    </xdr:from>
    <xdr:to>
      <xdr:col>5</xdr:col>
      <xdr:colOff>0</xdr:colOff>
      <xdr:row>6</xdr:row>
      <xdr:rowOff>2063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78F443FD-72B9-484C-B9D2-618F4FCA8D49}"/>
            </a:ext>
          </a:extLst>
        </xdr:cNvPr>
        <xdr:cNvSpPr txBox="1"/>
      </xdr:nvSpPr>
      <xdr:spPr>
        <a:xfrm>
          <a:off x="3683625" y="891063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181256</xdr:rowOff>
    </xdr:from>
    <xdr:to>
      <xdr:col>4</xdr:col>
      <xdr:colOff>199062</xdr:colOff>
      <xdr:row>8</xdr:row>
      <xdr:rowOff>206172</xdr:rowOff>
    </xdr:to>
    <xdr:pic>
      <xdr:nvPicPr>
        <xdr:cNvPr id="54" name="Gráfico 53" descr="Reloj de arena terminado">
          <a:extLst>
            <a:ext uri="{FF2B5EF4-FFF2-40B4-BE49-F238E27FC236}">
              <a16:creationId xmlns:a16="http://schemas.microsoft.com/office/drawing/2014/main" id="{4117E0A7-798B-4024-81AD-B4C34CEB9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5"/>
            </a:ext>
          </a:extLst>
        </a:blip>
        <a:stretch>
          <a:fillRect/>
        </a:stretch>
      </xdr:blipFill>
      <xdr:spPr>
        <a:xfrm>
          <a:off x="3921750" y="1419506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1219200</xdr:colOff>
      <xdr:row>14</xdr:row>
      <xdr:rowOff>177800</xdr:rowOff>
    </xdr:from>
    <xdr:to>
      <xdr:col>19</xdr:col>
      <xdr:colOff>177800</xdr:colOff>
      <xdr:row>29</xdr:row>
      <xdr:rowOff>101600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4B19A882-0460-44B8-927C-1AFD17C0E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11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7B4E9C"/>
        </a:solidFill>
        <a:ln w="9525" cmpd="sng">
          <a:solidFill>
            <a:srgbClr val="7B4E9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		T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A S A   D E   O C U P A C I Ó N   H O T E L E R A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9</xdr:col>
      <xdr:colOff>1</xdr:colOff>
      <xdr:row>61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643438" y="6286500"/>
          <a:ext cx="6238876" cy="552450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31</xdr:row>
      <xdr:rowOff>142874</xdr:rowOff>
    </xdr:from>
    <xdr:to>
      <xdr:col>20</xdr:col>
      <xdr:colOff>0</xdr:colOff>
      <xdr:row>61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20</xdr:col>
      <xdr:colOff>0</xdr:colOff>
      <xdr:row>100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967753</xdr:colOff>
      <xdr:row>31</xdr:row>
      <xdr:rowOff>152401</xdr:rowOff>
    </xdr:from>
    <xdr:to>
      <xdr:col>8</xdr:col>
      <xdr:colOff>1454803</xdr:colOff>
      <xdr:row>36</xdr:row>
      <xdr:rowOff>76200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666753" y="6197601"/>
          <a:ext cx="5033650" cy="81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Tasa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Ocupación Hotelera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493523</xdr:colOff>
      <xdr:row>33</xdr:row>
      <xdr:rowOff>3448</xdr:rowOff>
    </xdr:from>
    <xdr:to>
      <xdr:col>5</xdr:col>
      <xdr:colOff>1165569</xdr:colOff>
      <xdr:row>36</xdr:row>
      <xdr:rowOff>38535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192523" y="6404248"/>
          <a:ext cx="672046" cy="568487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65</xdr:row>
      <xdr:rowOff>1</xdr:rowOff>
    </xdr:from>
    <xdr:to>
      <xdr:col>5</xdr:col>
      <xdr:colOff>1557022</xdr:colOff>
      <xdr:row>69</xdr:row>
      <xdr:rowOff>124239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32003" y="11820526"/>
          <a:ext cx="1173219" cy="857663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12</xdr:row>
      <xdr:rowOff>25401</xdr:rowOff>
    </xdr:from>
    <xdr:to>
      <xdr:col>20</xdr:col>
      <xdr:colOff>1</xdr:colOff>
      <xdr:row>29</xdr:row>
      <xdr:rowOff>25400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1557001" y="2235201"/>
          <a:ext cx="12903200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23811</xdr:colOff>
      <xdr:row>11</xdr:row>
      <xdr:rowOff>79664</xdr:rowOff>
    </xdr:from>
    <xdr:to>
      <xdr:col>15</xdr:col>
      <xdr:colOff>192411</xdr:colOff>
      <xdr:row>15</xdr:row>
      <xdr:rowOff>42863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11580811" y="2086264"/>
          <a:ext cx="7534600" cy="775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Tasa de Ocupación Hotelera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179208</xdr:colOff>
      <xdr:row>15</xdr:row>
      <xdr:rowOff>22224</xdr:rowOff>
    </xdr:from>
    <xdr:to>
      <xdr:col>11</xdr:col>
      <xdr:colOff>1017993</xdr:colOff>
      <xdr:row>20</xdr:row>
      <xdr:rowOff>125911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36208" y="2841624"/>
          <a:ext cx="1295985" cy="111968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31</xdr:row>
      <xdr:rowOff>103910</xdr:rowOff>
    </xdr:from>
    <xdr:to>
      <xdr:col>15</xdr:col>
      <xdr:colOff>285300</xdr:colOff>
      <xdr:row>34</xdr:row>
      <xdr:rowOff>142876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12689045" y="6303819"/>
          <a:ext cx="6473073" cy="610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Tasa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Ocupación Hotelera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1390892</xdr:colOff>
      <xdr:row>65</xdr:row>
      <xdr:rowOff>51956</xdr:rowOff>
    </xdr:from>
    <xdr:to>
      <xdr:col>11</xdr:col>
      <xdr:colOff>952499</xdr:colOff>
      <xdr:row>68</xdr:row>
      <xdr:rowOff>101368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6034330" y="12624956"/>
          <a:ext cx="6824419" cy="620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Tasa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Ocupación Hotelera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422191</xdr:colOff>
      <xdr:row>31</xdr:row>
      <xdr:rowOff>118740</xdr:rowOff>
    </xdr:from>
    <xdr:to>
      <xdr:col>11</xdr:col>
      <xdr:colOff>771284</xdr:colOff>
      <xdr:row>35</xdr:row>
      <xdr:rowOff>76740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979191" y="6163940"/>
          <a:ext cx="806293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15875</xdr:rowOff>
    </xdr:from>
    <xdr:to>
      <xdr:col>3</xdr:col>
      <xdr:colOff>444499</xdr:colOff>
      <xdr:row>89</xdr:row>
      <xdr:rowOff>158750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0" y="3603625"/>
          <a:ext cx="4206874" cy="1260475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20</xdr:row>
      <xdr:rowOff>0</xdr:rowOff>
    </xdr:from>
    <xdr:to>
      <xdr:col>3</xdr:col>
      <xdr:colOff>0</xdr:colOff>
      <xdr:row>21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19</xdr:row>
      <xdr:rowOff>74363</xdr:rowOff>
    </xdr:from>
    <xdr:to>
      <xdr:col>1</xdr:col>
      <xdr:colOff>502135</xdr:colOff>
      <xdr:row>22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19049</xdr:rowOff>
    </xdr:from>
    <xdr:to>
      <xdr:col>3</xdr:col>
      <xdr:colOff>0</xdr:colOff>
      <xdr:row>37</xdr:row>
      <xdr:rowOff>12941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19">
              <a:extLst>
                <a:ext uri="{FF2B5EF4-FFF2-40B4-BE49-F238E27FC236}">
                  <a16:creationId xmlns:a16="http://schemas.microsoft.com/office/drawing/2014/main" id="{00000000-0008-0000-0B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4686299"/>
              <a:ext cx="3309937" cy="24217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268287</xdr:colOff>
      <xdr:row>14</xdr:row>
      <xdr:rowOff>73027</xdr:rowOff>
    </xdr:from>
    <xdr:to>
      <xdr:col>14</xdr:col>
      <xdr:colOff>1702437</xdr:colOff>
      <xdr:row>14</xdr:row>
      <xdr:rowOff>73027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CxnSpPr/>
      </xdr:nvCxnSpPr>
      <xdr:spPr>
        <a:xfrm>
          <a:off x="11825287" y="2689227"/>
          <a:ext cx="70729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11906</xdr:colOff>
      <xdr:row>39</xdr:row>
      <xdr:rowOff>11907</xdr:rowOff>
    </xdr:from>
    <xdr:to>
      <xdr:col>3</xdr:col>
      <xdr:colOff>11906</xdr:colOff>
      <xdr:row>60</xdr:row>
      <xdr:rowOff>124619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19">
              <a:extLst>
                <a:ext uri="{FF2B5EF4-FFF2-40B4-BE49-F238E27FC236}">
                  <a16:creationId xmlns:a16="http://schemas.microsoft.com/office/drawing/2014/main" id="{00000000-0008-0000-0B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4" y="7477126"/>
              <a:ext cx="3309937" cy="386318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1828454</xdr:colOff>
      <xdr:row>68</xdr:row>
      <xdr:rowOff>182424</xdr:rowOff>
    </xdr:from>
    <xdr:to>
      <xdr:col>11</xdr:col>
      <xdr:colOff>614204</xdr:colOff>
      <xdr:row>68</xdr:row>
      <xdr:rowOff>182424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CxnSpPr/>
      </xdr:nvCxnSpPr>
      <xdr:spPr>
        <a:xfrm>
          <a:off x="6514754" y="13022124"/>
          <a:ext cx="61200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1105977</xdr:colOff>
      <xdr:row>35</xdr:row>
      <xdr:rowOff>140619</xdr:rowOff>
    </xdr:from>
    <xdr:to>
      <xdr:col>8</xdr:col>
      <xdr:colOff>1233027</xdr:colOff>
      <xdr:row>35</xdr:row>
      <xdr:rowOff>140619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CxnSpPr/>
      </xdr:nvCxnSpPr>
      <xdr:spPr>
        <a:xfrm flipV="1">
          <a:off x="5804977" y="6897019"/>
          <a:ext cx="46736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47625</xdr:colOff>
      <xdr:row>63</xdr:row>
      <xdr:rowOff>27780</xdr:rowOff>
    </xdr:from>
    <xdr:to>
      <xdr:col>3</xdr:col>
      <xdr:colOff>47625</xdr:colOff>
      <xdr:row>87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19">
              <a:extLst>
                <a:ext uri="{FF2B5EF4-FFF2-40B4-BE49-F238E27FC236}">
                  <a16:creationId xmlns:a16="http://schemas.microsoft.com/office/drawing/2014/main" id="{00000000-0008-0000-0B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0063" y="11779249"/>
              <a:ext cx="3309937" cy="43894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1008781</xdr:colOff>
      <xdr:row>35</xdr:row>
      <xdr:rowOff>0</xdr:rowOff>
    </xdr:from>
    <xdr:to>
      <xdr:col>15</xdr:col>
      <xdr:colOff>101600</xdr:colOff>
      <xdr:row>35</xdr:row>
      <xdr:rowOff>2029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CxnSpPr/>
      </xdr:nvCxnSpPr>
      <xdr:spPr>
        <a:xfrm flipV="1">
          <a:off x="13022981" y="6756400"/>
          <a:ext cx="6001619" cy="202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84365</xdr:colOff>
      <xdr:row>92</xdr:row>
      <xdr:rowOff>145597</xdr:rowOff>
    </xdr:from>
    <xdr:to>
      <xdr:col>4</xdr:col>
      <xdr:colOff>84365</xdr:colOff>
      <xdr:row>99</xdr:row>
      <xdr:rowOff>137432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65" y="16719097"/>
          <a:ext cx="3762375" cy="1214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47634</xdr:colOff>
      <xdr:row>18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38</xdr:row>
      <xdr:rowOff>0</xdr:rowOff>
    </xdr:from>
    <xdr:to>
      <xdr:col>8</xdr:col>
      <xdr:colOff>1714500</xdr:colOff>
      <xdr:row>63</xdr:row>
      <xdr:rowOff>95250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36</xdr:row>
      <xdr:rowOff>136525</xdr:rowOff>
    </xdr:from>
    <xdr:to>
      <xdr:col>20</xdr:col>
      <xdr:colOff>0</xdr:colOff>
      <xdr:row>61</xdr:row>
      <xdr:rowOff>0</xdr:rowOff>
    </xdr:to>
    <xdr:graphicFrame macro="">
      <xdr:nvGraphicFramePr>
        <xdr:cNvPr id="34" name="TOH_Tipo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6</xdr:col>
      <xdr:colOff>577273</xdr:colOff>
      <xdr:row>18</xdr:row>
      <xdr:rowOff>216333</xdr:rowOff>
    </xdr:from>
    <xdr:to>
      <xdr:col>7</xdr:col>
      <xdr:colOff>803275</xdr:colOff>
      <xdr:row>24</xdr:row>
      <xdr:rowOff>173180</xdr:rowOff>
    </xdr:to>
    <xdr:pic>
      <xdr:nvPicPr>
        <xdr:cNvPr id="36" name="Gráfico 35" descr="Campanilla de hotel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7158182" y="3449060"/>
          <a:ext cx="1120775" cy="1197985"/>
        </a:xfrm>
        <a:prstGeom prst="rect">
          <a:avLst/>
        </a:prstGeom>
      </xdr:spPr>
    </xdr:pic>
    <xdr:clientData/>
  </xdr:twoCellAnchor>
  <xdr:twoCellAnchor>
    <xdr:from>
      <xdr:col>0</xdr:col>
      <xdr:colOff>178594</xdr:colOff>
      <xdr:row>0</xdr:row>
      <xdr:rowOff>11906</xdr:rowOff>
    </xdr:from>
    <xdr:to>
      <xdr:col>1</xdr:col>
      <xdr:colOff>1709738</xdr:colOff>
      <xdr:row>2</xdr:row>
      <xdr:rowOff>178593</xdr:rowOff>
    </xdr:to>
    <xdr:sp macro="" textlink="">
      <xdr:nvSpPr>
        <xdr:cNvPr id="44" name="Rectángulo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/>
      </xdr:nvSpPr>
      <xdr:spPr>
        <a:xfrm>
          <a:off x="178594" y="11906"/>
          <a:ext cx="1983582" cy="523875"/>
        </a:xfrm>
        <a:prstGeom prst="rect">
          <a:avLst/>
        </a:prstGeom>
        <a:solidFill>
          <a:srgbClr val="7B4E9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0</xdr:colOff>
      <xdr:row>35</xdr:row>
      <xdr:rowOff>12700</xdr:rowOff>
    </xdr:from>
    <xdr:to>
      <xdr:col>9</xdr:col>
      <xdr:colOff>28864</xdr:colOff>
      <xdr:row>61</xdr:row>
      <xdr:rowOff>-1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7C29BA1C-18BB-442C-8C12-0D983963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1</xdr:colOff>
      <xdr:row>69</xdr:row>
      <xdr:rowOff>115454</xdr:rowOff>
    </xdr:from>
    <xdr:to>
      <xdr:col>19</xdr:col>
      <xdr:colOff>894772</xdr:colOff>
      <xdr:row>99</xdr:row>
      <xdr:rowOff>144319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A19D05F6-34BE-4F55-95F9-AEF04EF5E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0</xdr:col>
      <xdr:colOff>0</xdr:colOff>
      <xdr:row>6</xdr:row>
      <xdr:rowOff>23813</xdr:rowOff>
    </xdr:from>
    <xdr:to>
      <xdr:col>1</xdr:col>
      <xdr:colOff>461962</xdr:colOff>
      <xdr:row>10</xdr:row>
      <xdr:rowOff>71438</xdr:rowOff>
    </xdr:to>
    <xdr:pic>
      <xdr:nvPicPr>
        <xdr:cNvPr id="48" name="Gráfico 47" descr="Círculo con flecha a la izquierda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F731D59-DD27-43E9-B746-20404F84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rot="10800000" flipH="1">
          <a:off x="0" y="1262063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73500</xdr:colOff>
      <xdr:row>4</xdr:row>
      <xdr:rowOff>23812</xdr:rowOff>
    </xdr:from>
    <xdr:to>
      <xdr:col>20</xdr:col>
      <xdr:colOff>0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1" name="MES 18">
              <a:extLst>
                <a:ext uri="{FF2B5EF4-FFF2-40B4-BE49-F238E27FC236}">
                  <a16:creationId xmlns:a16="http://schemas.microsoft.com/office/drawing/2014/main" id="{64C4C860-CBD9-4D62-8578-BF64878D23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8" y="833437"/>
              <a:ext cx="19548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73501</xdr:colOff>
      <xdr:row>1</xdr:row>
      <xdr:rowOff>0</xdr:rowOff>
    </xdr:from>
    <xdr:to>
      <xdr:col>7</xdr:col>
      <xdr:colOff>552639</xdr:colOff>
      <xdr:row>7</xdr:row>
      <xdr:rowOff>13468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AÑO 17">
              <a:extLst>
                <a:ext uri="{FF2B5EF4-FFF2-40B4-BE49-F238E27FC236}">
                  <a16:creationId xmlns:a16="http://schemas.microsoft.com/office/drawing/2014/main" id="{4FB32B03-6FED-4EA2-A5A5-EC352BDE8D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9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42376</xdr:colOff>
      <xdr:row>4</xdr:row>
      <xdr:rowOff>79375</xdr:rowOff>
    </xdr:from>
    <xdr:to>
      <xdr:col>5</xdr:col>
      <xdr:colOff>73501</xdr:colOff>
      <xdr:row>6</xdr:row>
      <xdr:rowOff>0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FF1C953A-185C-412D-9352-5B19D8F08D15}"/>
            </a:ext>
          </a:extLst>
        </xdr:cNvPr>
        <xdr:cNvSpPr txBox="1"/>
      </xdr:nvSpPr>
      <xdr:spPr>
        <a:xfrm>
          <a:off x="3780939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280501</xdr:colOff>
      <xdr:row>6</xdr:row>
      <xdr:rowOff>179193</xdr:rowOff>
    </xdr:from>
    <xdr:to>
      <xdr:col>4</xdr:col>
      <xdr:colOff>272564</xdr:colOff>
      <xdr:row>9</xdr:row>
      <xdr:rowOff>5326</xdr:rowOff>
    </xdr:to>
    <xdr:pic>
      <xdr:nvPicPr>
        <xdr:cNvPr id="54" name="Gráfico 53" descr="Reloj de arena terminado">
          <a:extLst>
            <a:ext uri="{FF2B5EF4-FFF2-40B4-BE49-F238E27FC236}">
              <a16:creationId xmlns:a16="http://schemas.microsoft.com/office/drawing/2014/main" id="{ECE5FF81-4158-4DEC-A46B-D7C93C8B3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4"/>
            </a:ext>
          </a:extLst>
        </a:blip>
        <a:stretch>
          <a:fillRect/>
        </a:stretch>
      </xdr:blipFill>
      <xdr:spPr>
        <a:xfrm>
          <a:off x="4019064" y="1417443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1701800</xdr:colOff>
      <xdr:row>15</xdr:row>
      <xdr:rowOff>101600</xdr:rowOff>
    </xdr:from>
    <xdr:to>
      <xdr:col>19</xdr:col>
      <xdr:colOff>889000</xdr:colOff>
      <xdr:row>28</xdr:row>
      <xdr:rowOff>127000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536FBCC9-E9A9-4C1D-A82C-71BB54EF9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20</xdr:col>
      <xdr:colOff>0</xdr:colOff>
      <xdr:row>61</xdr:row>
      <xdr:rowOff>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6DD29182-DB5D-4E24-BD1D-FE885930C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591343</xdr:colOff>
      <xdr:row>15</xdr:row>
      <xdr:rowOff>0</xdr:rowOff>
    </xdr:from>
    <xdr:to>
      <xdr:col>3</xdr:col>
      <xdr:colOff>0</xdr:colOff>
      <xdr:row>16</xdr:row>
      <xdr:rowOff>205782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210718" y="3214688"/>
          <a:ext cx="456407" cy="432000"/>
        </a:xfrm>
        <a:prstGeom prst="rect">
          <a:avLst/>
        </a:prstGeom>
        <a:solidFill>
          <a:srgbClr val="00D2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03</a:t>
          </a:r>
        </a:p>
      </xdr:txBody>
    </xdr:sp>
    <xdr:clientData/>
  </xdr:twoCellAnchor>
  <xdr:twoCellAnchor>
    <xdr:from>
      <xdr:col>2</xdr:col>
      <xdr:colOff>590550</xdr:colOff>
      <xdr:row>12</xdr:row>
      <xdr:rowOff>20438</xdr:rowOff>
    </xdr:from>
    <xdr:to>
      <xdr:col>3</xdr:col>
      <xdr:colOff>0</xdr:colOff>
      <xdr:row>14</xdr:row>
      <xdr:rowOff>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09925" y="2556469"/>
          <a:ext cx="457200" cy="432000"/>
        </a:xfrm>
        <a:prstGeom prst="rect">
          <a:avLst/>
        </a:prstGeom>
        <a:solidFill>
          <a:srgbClr val="2201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02</a:t>
          </a:r>
        </a:p>
      </xdr:txBody>
    </xdr:sp>
    <xdr:clientData/>
  </xdr:twoCellAnchor>
  <xdr:twoCellAnchor>
    <xdr:from>
      <xdr:col>2</xdr:col>
      <xdr:colOff>590550</xdr:colOff>
      <xdr:row>30</xdr:row>
      <xdr:rowOff>0</xdr:rowOff>
    </xdr:from>
    <xdr:to>
      <xdr:col>3</xdr:col>
      <xdr:colOff>0</xdr:colOff>
      <xdr:row>31</xdr:row>
      <xdr:rowOff>205781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209925" y="6512719"/>
          <a:ext cx="457200" cy="432000"/>
        </a:xfrm>
        <a:prstGeom prst="rect">
          <a:avLst/>
        </a:prstGeom>
        <a:solidFill>
          <a:srgbClr val="00A4D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08</a:t>
          </a:r>
        </a:p>
        <a:p>
          <a:pPr algn="l"/>
          <a:endParaRPr lang="es-EC" sz="1100"/>
        </a:p>
      </xdr:txBody>
    </xdr:sp>
    <xdr:clientData/>
  </xdr:twoCellAnchor>
  <xdr:twoCellAnchor>
    <xdr:from>
      <xdr:col>2</xdr:col>
      <xdr:colOff>590550</xdr:colOff>
      <xdr:row>21</xdr:row>
      <xdr:rowOff>0</xdr:rowOff>
    </xdr:from>
    <xdr:to>
      <xdr:col>3</xdr:col>
      <xdr:colOff>0</xdr:colOff>
      <xdr:row>22</xdr:row>
      <xdr:rowOff>205781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209925" y="4572000"/>
          <a:ext cx="457200" cy="432000"/>
        </a:xfrm>
        <a:prstGeom prst="rect">
          <a:avLst/>
        </a:prstGeom>
        <a:solidFill>
          <a:srgbClr val="038B7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05</a:t>
          </a:r>
        </a:p>
        <a:p>
          <a:pPr algn="ctr"/>
          <a:endParaRPr lang="es-EC" sz="1100"/>
        </a:p>
      </xdr:txBody>
    </xdr:sp>
    <xdr:clientData/>
  </xdr:twoCellAnchor>
  <xdr:twoCellAnchor>
    <xdr:from>
      <xdr:col>2</xdr:col>
      <xdr:colOff>590550</xdr:colOff>
      <xdr:row>33</xdr:row>
      <xdr:rowOff>0</xdr:rowOff>
    </xdr:from>
    <xdr:to>
      <xdr:col>3</xdr:col>
      <xdr:colOff>0</xdr:colOff>
      <xdr:row>34</xdr:row>
      <xdr:rowOff>205781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209925" y="7286625"/>
          <a:ext cx="457200" cy="432000"/>
        </a:xfrm>
        <a:prstGeom prst="rect">
          <a:avLst/>
        </a:prstGeom>
        <a:solidFill>
          <a:srgbClr val="7F15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09</a:t>
          </a:r>
          <a:endParaRPr lang="es-EC" sz="1100"/>
        </a:p>
      </xdr:txBody>
    </xdr:sp>
    <xdr:clientData/>
  </xdr:twoCellAnchor>
  <xdr:twoCellAnchor>
    <xdr:from>
      <xdr:col>2</xdr:col>
      <xdr:colOff>590550</xdr:colOff>
      <xdr:row>36</xdr:row>
      <xdr:rowOff>32344</xdr:rowOff>
    </xdr:from>
    <xdr:to>
      <xdr:col>3</xdr:col>
      <xdr:colOff>0</xdr:colOff>
      <xdr:row>38</xdr:row>
      <xdr:rowOff>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971800" y="8561549"/>
          <a:ext cx="448541" cy="443906"/>
        </a:xfrm>
        <a:prstGeom prst="rect">
          <a:avLst/>
        </a:prstGeom>
        <a:solidFill>
          <a:srgbClr val="AA66A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10</a:t>
          </a:r>
          <a:endParaRPr lang="es-EC" sz="2400" b="1"/>
        </a:p>
      </xdr:txBody>
    </xdr:sp>
    <xdr:clientData/>
  </xdr:twoCellAnchor>
  <xdr:twoCellAnchor>
    <xdr:from>
      <xdr:col>2</xdr:col>
      <xdr:colOff>590550</xdr:colOff>
      <xdr:row>27</xdr:row>
      <xdr:rowOff>0</xdr:rowOff>
    </xdr:from>
    <xdr:to>
      <xdr:col>3</xdr:col>
      <xdr:colOff>0</xdr:colOff>
      <xdr:row>28</xdr:row>
      <xdr:rowOff>205782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209925" y="5881688"/>
          <a:ext cx="457200" cy="432000"/>
        </a:xfrm>
        <a:prstGeom prst="rect">
          <a:avLst/>
        </a:prstGeom>
        <a:solidFill>
          <a:srgbClr val="00307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07</a:t>
          </a:r>
        </a:p>
      </xdr:txBody>
    </xdr:sp>
    <xdr:clientData/>
  </xdr:twoCellAnchor>
  <xdr:twoCellAnchor>
    <xdr:from>
      <xdr:col>2</xdr:col>
      <xdr:colOff>588707</xdr:colOff>
      <xdr:row>9</xdr:row>
      <xdr:rowOff>0</xdr:rowOff>
    </xdr:from>
    <xdr:to>
      <xdr:col>3</xdr:col>
      <xdr:colOff>2240</xdr:colOff>
      <xdr:row>10</xdr:row>
      <xdr:rowOff>205781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969957" y="2099830"/>
          <a:ext cx="452624" cy="443906"/>
        </a:xfrm>
        <a:prstGeom prst="rect">
          <a:avLst/>
        </a:prstGeom>
        <a:solidFill>
          <a:srgbClr val="00808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100"/>
            <a:t> </a:t>
          </a:r>
          <a:r>
            <a:rPr lang="es-EC" sz="1600" b="1"/>
            <a:t>01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3</xdr:col>
      <xdr:colOff>0</xdr:colOff>
      <xdr:row>25</xdr:row>
      <xdr:rowOff>205781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209925" y="5203031"/>
          <a:ext cx="457200" cy="432000"/>
        </a:xfrm>
        <a:prstGeom prst="rect">
          <a:avLst/>
        </a:prstGeom>
        <a:solidFill>
          <a:srgbClr val="ED8E0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06</a:t>
          </a:r>
        </a:p>
      </xdr:txBody>
    </xdr:sp>
    <xdr:clientData/>
  </xdr:twoCellAnchor>
  <xdr:twoCellAnchor>
    <xdr:from>
      <xdr:col>2</xdr:col>
      <xdr:colOff>595313</xdr:colOff>
      <xdr:row>18</xdr:row>
      <xdr:rowOff>0</xdr:rowOff>
    </xdr:from>
    <xdr:to>
      <xdr:col>3</xdr:col>
      <xdr:colOff>0</xdr:colOff>
      <xdr:row>19</xdr:row>
      <xdr:rowOff>205781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214688" y="3893344"/>
          <a:ext cx="452437" cy="432000"/>
        </a:xfrm>
        <a:prstGeom prst="rect">
          <a:avLst/>
        </a:prstGeom>
        <a:solidFill>
          <a:srgbClr val="7109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04</a:t>
          </a:r>
        </a:p>
      </xdr:txBody>
    </xdr:sp>
    <xdr:clientData/>
  </xdr:twoCellAnchor>
  <xdr:twoCellAnchor>
    <xdr:from>
      <xdr:col>0</xdr:col>
      <xdr:colOff>408708</xdr:colOff>
      <xdr:row>0</xdr:row>
      <xdr:rowOff>0</xdr:rowOff>
    </xdr:from>
    <xdr:to>
      <xdr:col>2</xdr:col>
      <xdr:colOff>-1</xdr:colOff>
      <xdr:row>48</xdr:row>
      <xdr:rowOff>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08708" y="0"/>
          <a:ext cx="1305791" cy="11220450"/>
        </a:xfrm>
        <a:prstGeom prst="rect">
          <a:avLst/>
        </a:prstGeom>
        <a:solidFill>
          <a:srgbClr val="1E4E4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EC" sz="4000"/>
            <a:t>CONTENIDO</a:t>
          </a:r>
        </a:p>
      </xdr:txBody>
    </xdr:sp>
    <xdr:clientData/>
  </xdr:twoCellAnchor>
  <xdr:twoCellAnchor editAs="oneCell">
    <xdr:from>
      <xdr:col>6</xdr:col>
      <xdr:colOff>628650</xdr:colOff>
      <xdr:row>43</xdr:row>
      <xdr:rowOff>76200</xdr:rowOff>
    </xdr:from>
    <xdr:to>
      <xdr:col>9</xdr:col>
      <xdr:colOff>38100</xdr:colOff>
      <xdr:row>46</xdr:row>
      <xdr:rowOff>45904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38328" t="66419" r="36795" b="19695"/>
        <a:stretch/>
      </xdr:blipFill>
      <xdr:spPr>
        <a:xfrm>
          <a:off x="5448300" y="10363200"/>
          <a:ext cx="1943100" cy="598354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3</xdr:row>
      <xdr:rowOff>186344</xdr:rowOff>
    </xdr:from>
    <xdr:to>
      <xdr:col>2</xdr:col>
      <xdr:colOff>0</xdr:colOff>
      <xdr:row>6</xdr:row>
      <xdr:rowOff>209549</xdr:rowOff>
    </xdr:to>
    <xdr:sp macro="" textlink="">
      <xdr:nvSpPr>
        <xdr:cNvPr id="16" name="Cinta perforada 42">
          <a:extLst>
            <a:ext uri="{FF2B5EF4-FFF2-40B4-BE49-F238E27FC236}">
              <a16:creationId xmlns:a16="http://schemas.microsoft.com/office/drawing/2014/main" id="{35B2D00F-9507-4CEC-87DC-FBEA0DD550E5}"/>
            </a:ext>
          </a:extLst>
        </xdr:cNvPr>
        <xdr:cNvSpPr/>
      </xdr:nvSpPr>
      <xdr:spPr>
        <a:xfrm>
          <a:off x="400050" y="872144"/>
          <a:ext cx="1314450" cy="785205"/>
        </a:xfrm>
        <a:prstGeom prst="flowChartPunchedTape">
          <a:avLst/>
        </a:prstGeom>
        <a:solidFill>
          <a:srgbClr val="E9963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400050</xdr:colOff>
      <xdr:row>40</xdr:row>
      <xdr:rowOff>76200</xdr:rowOff>
    </xdr:from>
    <xdr:to>
      <xdr:col>2</xdr:col>
      <xdr:colOff>0</xdr:colOff>
      <xdr:row>43</xdr:row>
      <xdr:rowOff>168750</xdr:rowOff>
    </xdr:to>
    <xdr:sp macro="" textlink="">
      <xdr:nvSpPr>
        <xdr:cNvPr id="18" name="Cinta perforada 42">
          <a:extLst>
            <a:ext uri="{FF2B5EF4-FFF2-40B4-BE49-F238E27FC236}">
              <a16:creationId xmlns:a16="http://schemas.microsoft.com/office/drawing/2014/main" id="{AE287EFA-DB57-41D4-9BBB-A1C0B980641B}"/>
            </a:ext>
          </a:extLst>
        </xdr:cNvPr>
        <xdr:cNvSpPr/>
      </xdr:nvSpPr>
      <xdr:spPr>
        <a:xfrm>
          <a:off x="400050" y="9525000"/>
          <a:ext cx="1314450" cy="778350"/>
        </a:xfrm>
        <a:prstGeom prst="flowChartPunchedTape">
          <a:avLst/>
        </a:prstGeom>
        <a:solidFill>
          <a:srgbClr val="E9963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2</xdr:col>
      <xdr:colOff>228600</xdr:colOff>
      <xdr:row>42</xdr:row>
      <xdr:rowOff>172796</xdr:rowOff>
    </xdr:from>
    <xdr:to>
      <xdr:col>4</xdr:col>
      <xdr:colOff>762000</xdr:colOff>
      <xdr:row>45</xdr:row>
      <xdr:rowOff>216881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BDB6AED-BD5A-42C9-B71C-3DFD56DC8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29" t="49279" r="34363" b="34850"/>
        <a:stretch/>
      </xdr:blipFill>
      <xdr:spPr>
        <a:xfrm>
          <a:off x="1943100" y="10231196"/>
          <a:ext cx="1885950" cy="672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33418</xdr:rowOff>
    </xdr:from>
    <xdr:to>
      <xdr:col>9</xdr:col>
      <xdr:colOff>0</xdr:colOff>
      <xdr:row>13</xdr:row>
      <xdr:rowOff>38099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9050" y="33418"/>
          <a:ext cx="14916150" cy="2309731"/>
        </a:xfrm>
        <a:prstGeom prst="rect">
          <a:avLst/>
        </a:prstGeom>
        <a:solidFill>
          <a:srgbClr val="008080"/>
        </a:solidFill>
        <a:ln w="9525" cmpd="sng">
          <a:solidFill>
            <a:srgbClr val="0080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4000" b="1">
              <a:solidFill>
                <a:schemeClr val="bg1"/>
              </a:solidFill>
              <a:latin typeface="Franklin Gothic Demi Cond" panose="020B0706030402020204" pitchFamily="34" charset="0"/>
            </a:rPr>
            <a:t>                4x4   M A T R I Z  </a:t>
          </a:r>
          <a:r>
            <a:rPr lang="es-EC" sz="4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D E   L A   H O T E L E R Í A</a:t>
          </a:r>
          <a:endParaRPr lang="es-EC" sz="4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 editAs="oneCell">
    <xdr:from>
      <xdr:col>0</xdr:col>
      <xdr:colOff>116974</xdr:colOff>
      <xdr:row>0</xdr:row>
      <xdr:rowOff>50133</xdr:rowOff>
    </xdr:from>
    <xdr:to>
      <xdr:col>0</xdr:col>
      <xdr:colOff>116974</xdr:colOff>
      <xdr:row>3</xdr:row>
      <xdr:rowOff>5448</xdr:rowOff>
    </xdr:to>
    <xdr:pic>
      <xdr:nvPicPr>
        <xdr:cNvPr id="13" name="Gráfico 12" descr="Mano con dedo índice apuntando a la derecha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16974" y="50133"/>
          <a:ext cx="524028" cy="573437"/>
        </a:xfrm>
        <a:prstGeom prst="rect">
          <a:avLst/>
        </a:prstGeom>
      </xdr:spPr>
    </xdr:pic>
    <xdr:clientData/>
  </xdr:twoCellAnchor>
  <xdr:twoCellAnchor editAs="oneCell">
    <xdr:from>
      <xdr:col>0</xdr:col>
      <xdr:colOff>289152</xdr:colOff>
      <xdr:row>101</xdr:row>
      <xdr:rowOff>167973</xdr:rowOff>
    </xdr:from>
    <xdr:to>
      <xdr:col>2</xdr:col>
      <xdr:colOff>1663166</xdr:colOff>
      <xdr:row>107</xdr:row>
      <xdr:rowOff>156559</xdr:rowOff>
    </xdr:to>
    <xdr:pic>
      <xdr:nvPicPr>
        <xdr:cNvPr id="14" name="Imagen 13" descr="EPN-TECH EP Log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152" y="7679116"/>
          <a:ext cx="2240163" cy="750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114300</xdr:rowOff>
    </xdr:from>
    <xdr:to>
      <xdr:col>8</xdr:col>
      <xdr:colOff>117475</xdr:colOff>
      <xdr:row>12</xdr:row>
      <xdr:rowOff>174624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MES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76301"/>
              <a:ext cx="14916150" cy="1181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650475</xdr:colOff>
      <xdr:row>2</xdr:row>
      <xdr:rowOff>19050</xdr:rowOff>
    </xdr:from>
    <xdr:to>
      <xdr:col>3</xdr:col>
      <xdr:colOff>978269</xdr:colOff>
      <xdr:row>7</xdr:row>
      <xdr:rowOff>167944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4875" y="361950"/>
              <a:ext cx="2232000" cy="10823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1323294</xdr:colOff>
      <xdr:row>101</xdr:row>
      <xdr:rowOff>174372</xdr:rowOff>
    </xdr:from>
    <xdr:to>
      <xdr:col>7</xdr:col>
      <xdr:colOff>707142</xdr:colOff>
      <xdr:row>107</xdr:row>
      <xdr:rowOff>149677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12372294" y="7685515"/>
          <a:ext cx="2286851" cy="737305"/>
        </a:xfrm>
        <a:prstGeom prst="rect">
          <a:avLst/>
        </a:prstGeom>
      </xdr:spPr>
    </xdr:pic>
    <xdr:clientData/>
  </xdr:twoCellAnchor>
  <xdr:twoCellAnchor>
    <xdr:from>
      <xdr:col>0</xdr:col>
      <xdr:colOff>174625</xdr:colOff>
      <xdr:row>0</xdr:row>
      <xdr:rowOff>0</xdr:rowOff>
    </xdr:from>
    <xdr:to>
      <xdr:col>2</xdr:col>
      <xdr:colOff>1273969</xdr:colOff>
      <xdr:row>3</xdr:row>
      <xdr:rowOff>23812</xdr:rowOff>
    </xdr:to>
    <xdr:sp macro="" textlink="">
      <xdr:nvSpPr>
        <xdr:cNvPr id="17" name="Rectá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74625" y="0"/>
          <a:ext cx="2013744" cy="614362"/>
        </a:xfrm>
        <a:prstGeom prst="rect">
          <a:avLst/>
        </a:prstGeom>
        <a:solidFill>
          <a:srgbClr val="00808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1</xdr:col>
      <xdr:colOff>7938</xdr:colOff>
      <xdr:row>0</xdr:row>
      <xdr:rowOff>130969</xdr:rowOff>
    </xdr:from>
    <xdr:to>
      <xdr:col>2</xdr:col>
      <xdr:colOff>15876</xdr:colOff>
      <xdr:row>0</xdr:row>
      <xdr:rowOff>130969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7938</xdr:colOff>
      <xdr:row>1</xdr:row>
      <xdr:rowOff>120651</xdr:rowOff>
    </xdr:from>
    <xdr:to>
      <xdr:col>2</xdr:col>
      <xdr:colOff>15876</xdr:colOff>
      <xdr:row>1</xdr:row>
      <xdr:rowOff>120651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7938</xdr:colOff>
      <xdr:row>2</xdr:row>
      <xdr:rowOff>98426</xdr:rowOff>
    </xdr:from>
    <xdr:to>
      <xdr:col>2</xdr:col>
      <xdr:colOff>15876</xdr:colOff>
      <xdr:row>2</xdr:row>
      <xdr:rowOff>98426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138461</xdr:colOff>
      <xdr:row>1</xdr:row>
      <xdr:rowOff>76692</xdr:rowOff>
    </xdr:from>
    <xdr:to>
      <xdr:col>8</xdr:col>
      <xdr:colOff>24862</xdr:colOff>
      <xdr:row>5</xdr:row>
      <xdr:rowOff>35775</xdr:rowOff>
    </xdr:to>
    <xdr:pic>
      <xdr:nvPicPr>
        <xdr:cNvPr id="16" name="Gráfico 15" descr="Círculo con flecha a la izquierda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A8FA19-8A06-497E-BB96-E3A423326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 flipH="1">
          <a:off x="13778261" y="248142"/>
          <a:ext cx="724601" cy="721083"/>
        </a:xfrm>
        <a:prstGeom prst="rect">
          <a:avLst/>
        </a:prstGeom>
      </xdr:spPr>
    </xdr:pic>
    <xdr:clientData/>
  </xdr:twoCellAnchor>
  <xdr:twoCellAnchor>
    <xdr:from>
      <xdr:col>1</xdr:col>
      <xdr:colOff>106680</xdr:colOff>
      <xdr:row>5</xdr:row>
      <xdr:rowOff>47293</xdr:rowOff>
    </xdr:from>
    <xdr:to>
      <xdr:col>2</xdr:col>
      <xdr:colOff>837480</xdr:colOff>
      <xdr:row>8</xdr:row>
      <xdr:rowOff>74046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D43499B5-3973-425C-B019-2FD5E4EFC341}"/>
            </a:ext>
          </a:extLst>
        </xdr:cNvPr>
        <xdr:cNvSpPr txBox="1"/>
      </xdr:nvSpPr>
      <xdr:spPr>
        <a:xfrm>
          <a:off x="563880" y="980743"/>
          <a:ext cx="1188000" cy="541103"/>
        </a:xfrm>
        <a:prstGeom prst="rect">
          <a:avLst/>
        </a:prstGeom>
        <a:solidFill>
          <a:srgbClr val="00808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24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0</xdr:col>
      <xdr:colOff>190500</xdr:colOff>
      <xdr:row>5</xdr:row>
      <xdr:rowOff>69334</xdr:rowOff>
    </xdr:from>
    <xdr:to>
      <xdr:col>1</xdr:col>
      <xdr:colOff>211124</xdr:colOff>
      <xdr:row>8</xdr:row>
      <xdr:rowOff>46196</xdr:rowOff>
    </xdr:to>
    <xdr:pic>
      <xdr:nvPicPr>
        <xdr:cNvPr id="5" name="Gráfico 4" descr="Reloj de arena termin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90500" y="1002784"/>
          <a:ext cx="477824" cy="491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11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0"/>
          <a:ext cx="25336500" cy="2419350"/>
        </a:xfrm>
        <a:prstGeom prst="rect">
          <a:avLst/>
        </a:prstGeom>
        <a:solidFill>
          <a:srgbClr val="220153"/>
        </a:solidFill>
        <a:ln w="9525" cmpd="sng">
          <a:solidFill>
            <a:srgbClr val="2201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E M P L E O               </a:t>
          </a:r>
        </a:p>
      </xdr:txBody>
    </xdr:sp>
    <xdr:clientData/>
  </xdr:twoCellAnchor>
  <xdr:twoCellAnchor>
    <xdr:from>
      <xdr:col>5</xdr:col>
      <xdr:colOff>0</xdr:colOff>
      <xdr:row>31</xdr:row>
      <xdr:rowOff>133350</xdr:rowOff>
    </xdr:from>
    <xdr:to>
      <xdr:col>9</xdr:col>
      <xdr:colOff>1</xdr:colOff>
      <xdr:row>61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686300" y="6096000"/>
          <a:ext cx="6248401" cy="501015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EC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0</xdr:colOff>
      <xdr:row>31</xdr:row>
      <xdr:rowOff>142874</xdr:rowOff>
    </xdr:from>
    <xdr:to>
      <xdr:col>20</xdr:col>
      <xdr:colOff>0</xdr:colOff>
      <xdr:row>61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287000" y="5572124"/>
          <a:ext cx="12811125" cy="5572126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20</xdr:col>
      <xdr:colOff>0</xdr:colOff>
      <xdr:row>100</xdr:row>
      <xdr:rowOff>0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647045" y="12281477"/>
          <a:ext cx="19627273" cy="6754091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564375</xdr:colOff>
      <xdr:row>31</xdr:row>
      <xdr:rowOff>187001</xdr:rowOff>
    </xdr:from>
    <xdr:to>
      <xdr:col>8</xdr:col>
      <xdr:colOff>0</xdr:colOff>
      <xdr:row>36</xdr:row>
      <xdr:rowOff>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0284" y="6313308"/>
          <a:ext cx="3981648" cy="743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Empleo por Categoría</a:t>
          </a:r>
        </a:p>
      </xdr:txBody>
    </xdr:sp>
    <xdr:clientData/>
  </xdr:twoCellAnchor>
  <xdr:twoCellAnchor editAs="oneCell">
    <xdr:from>
      <xdr:col>5</xdr:col>
      <xdr:colOff>65837</xdr:colOff>
      <xdr:row>32</xdr:row>
      <xdr:rowOff>14270</xdr:rowOff>
    </xdr:from>
    <xdr:to>
      <xdr:col>5</xdr:col>
      <xdr:colOff>737883</xdr:colOff>
      <xdr:row>35</xdr:row>
      <xdr:rowOff>65724</xdr:rowOff>
    </xdr:to>
    <xdr:pic>
      <xdr:nvPicPr>
        <xdr:cNvPr id="8" name="Gráfico 7" descr="Cinta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21013" y="6346383"/>
          <a:ext cx="672046" cy="608197"/>
        </a:xfrm>
        <a:prstGeom prst="rect">
          <a:avLst/>
        </a:prstGeom>
      </xdr:spPr>
    </xdr:pic>
    <xdr:clientData/>
  </xdr:twoCellAnchor>
  <xdr:twoCellAnchor editAs="oneCell">
    <xdr:from>
      <xdr:col>5</xdr:col>
      <xdr:colOff>116582</xdr:colOff>
      <xdr:row>63</xdr:row>
      <xdr:rowOff>131749</xdr:rowOff>
    </xdr:from>
    <xdr:to>
      <xdr:col>5</xdr:col>
      <xdr:colOff>977173</xdr:colOff>
      <xdr:row>68</xdr:row>
      <xdr:rowOff>82401</xdr:rowOff>
    </xdr:to>
    <xdr:pic>
      <xdr:nvPicPr>
        <xdr:cNvPr id="9" name="Gráfico 8" descr="Mapa con marcador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4763627" y="12225613"/>
          <a:ext cx="860591" cy="888720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12</xdr:row>
      <xdr:rowOff>1</xdr:rowOff>
    </xdr:from>
    <xdr:to>
      <xdr:col>20</xdr:col>
      <xdr:colOff>1</xdr:colOff>
      <xdr:row>29</xdr:row>
      <xdr:rowOff>0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/>
        </xdr:cNvSpPr>
      </xdr:nvSpPr>
      <xdr:spPr>
        <a:xfrm>
          <a:off x="11557001" y="2209801"/>
          <a:ext cx="12903200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50800</xdr:colOff>
      <xdr:row>11</xdr:row>
      <xdr:rowOff>127465</xdr:rowOff>
    </xdr:from>
    <xdr:to>
      <xdr:col>12</xdr:col>
      <xdr:colOff>1717675</xdr:colOff>
      <xdr:row>14</xdr:row>
      <xdr:rowOff>191943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1607800" y="2134065"/>
          <a:ext cx="3851275" cy="6740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Empleo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1</xdr:colOff>
      <xdr:row>19</xdr:row>
      <xdr:rowOff>0</xdr:rowOff>
    </xdr:from>
    <xdr:to>
      <xdr:col>4</xdr:col>
      <xdr:colOff>0</xdr:colOff>
      <xdr:row>89</xdr:row>
      <xdr:rowOff>0</xdr:rowOff>
    </xdr:to>
    <xdr:sp macro="" textlink="">
      <xdr:nvSpPr>
        <xdr:cNvPr id="44" name="Rectángulo: esquinas redondeadas 43">
          <a:extLst>
            <a:ext uri="{FF2B5EF4-FFF2-40B4-BE49-F238E27FC236}">
              <a16:creationId xmlns:a16="http://schemas.microsoft.com/office/drawing/2014/main" id="{4BEE3B4E-58D4-481F-A1D0-82AC8B036B0B}"/>
            </a:ext>
          </a:extLst>
        </xdr:cNvPr>
        <xdr:cNvSpPr/>
      </xdr:nvSpPr>
      <xdr:spPr>
        <a:xfrm>
          <a:off x="1" y="3810000"/>
          <a:ext cx="4206874" cy="12461875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10</xdr:col>
      <xdr:colOff>103008</xdr:colOff>
      <xdr:row>14</xdr:row>
      <xdr:rowOff>98424</xdr:rowOff>
    </xdr:from>
    <xdr:to>
      <xdr:col>11</xdr:col>
      <xdr:colOff>941793</xdr:colOff>
      <xdr:row>20</xdr:row>
      <xdr:rowOff>2087</xdr:rowOff>
    </xdr:to>
    <xdr:pic>
      <xdr:nvPicPr>
        <xdr:cNvPr id="13" name="Gráfico 12" descr="Tendencia al alza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660008" y="2714624"/>
          <a:ext cx="1295985" cy="1119688"/>
        </a:xfrm>
        <a:prstGeom prst="rect">
          <a:avLst/>
        </a:prstGeom>
      </xdr:spPr>
    </xdr:pic>
    <xdr:clientData/>
  </xdr:twoCellAnchor>
  <xdr:twoCellAnchor>
    <xdr:from>
      <xdr:col>11</xdr:col>
      <xdr:colOff>678886</xdr:colOff>
      <xdr:row>31</xdr:row>
      <xdr:rowOff>187001</xdr:rowOff>
    </xdr:from>
    <xdr:to>
      <xdr:col>13</xdr:col>
      <xdr:colOff>129886</xdr:colOff>
      <xdr:row>36</xdr:row>
      <xdr:rowOff>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2671727" y="6313308"/>
          <a:ext cx="2914636" cy="743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Empleo por Tipo</a:t>
          </a:r>
        </a:p>
      </xdr:txBody>
    </xdr:sp>
    <xdr:clientData/>
  </xdr:twoCellAnchor>
  <xdr:twoCellAnchor>
    <xdr:from>
      <xdr:col>5</xdr:col>
      <xdr:colOff>869984</xdr:colOff>
      <xdr:row>64</xdr:row>
      <xdr:rowOff>0</xdr:rowOff>
    </xdr:from>
    <xdr:to>
      <xdr:col>7</xdr:col>
      <xdr:colOff>1443183</xdr:colOff>
      <xdr:row>67</xdr:row>
      <xdr:rowOff>173795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517029" y="12281477"/>
          <a:ext cx="3372972" cy="736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Empleo por Sector</a:t>
          </a:r>
        </a:p>
      </xdr:txBody>
    </xdr:sp>
    <xdr:clientData/>
  </xdr:twoCellAnchor>
  <xdr:twoCellAnchor editAs="oneCell">
    <xdr:from>
      <xdr:col>10</xdr:col>
      <xdr:colOff>219975</xdr:colOff>
      <xdr:row>31</xdr:row>
      <xdr:rowOff>173833</xdr:rowOff>
    </xdr:from>
    <xdr:to>
      <xdr:col>11</xdr:col>
      <xdr:colOff>569068</xdr:colOff>
      <xdr:row>35</xdr:row>
      <xdr:rowOff>125125</xdr:rowOff>
    </xdr:to>
    <xdr:pic>
      <xdr:nvPicPr>
        <xdr:cNvPr id="18" name="Gráfico 17" descr="Ciudad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10345" y="6318129"/>
          <a:ext cx="798512" cy="695852"/>
        </a:xfrm>
        <a:prstGeom prst="rect">
          <a:avLst/>
        </a:prstGeom>
      </xdr:spPr>
    </xdr:pic>
    <xdr:clientData/>
  </xdr:twoCellAnchor>
  <xdr:twoCellAnchor>
    <xdr:from>
      <xdr:col>0</xdr:col>
      <xdr:colOff>355167</xdr:colOff>
      <xdr:row>20</xdr:row>
      <xdr:rowOff>0</xdr:rowOff>
    </xdr:from>
    <xdr:to>
      <xdr:col>3</xdr:col>
      <xdr:colOff>0</xdr:colOff>
      <xdr:row>21</xdr:row>
      <xdr:rowOff>126040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355167" y="3738563"/>
          <a:ext cx="3383396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19</xdr:row>
      <xdr:rowOff>74363</xdr:rowOff>
    </xdr:from>
    <xdr:to>
      <xdr:col>1</xdr:col>
      <xdr:colOff>502135</xdr:colOff>
      <xdr:row>22</xdr:row>
      <xdr:rowOff>0</xdr:rowOff>
    </xdr:to>
    <xdr:pic>
      <xdr:nvPicPr>
        <xdr:cNvPr id="25" name="Gráfico 24" descr="Filtr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52438" y="3622426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15649</xdr:rowOff>
    </xdr:from>
    <xdr:to>
      <xdr:col>3</xdr:col>
      <xdr:colOff>0</xdr:colOff>
      <xdr:row>35</xdr:row>
      <xdr:rowOff>158750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6" name="CATEGORÍA DE ALOJAMIENTO DEL ESTABLECIMIENTO 11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4740049"/>
              <a:ext cx="3314700" cy="24291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>
          <a:off x="452438" y="4119563"/>
          <a:ext cx="328612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214262</xdr:colOff>
      <xdr:row>14</xdr:row>
      <xdr:rowOff>85929</xdr:rowOff>
    </xdr:from>
    <xdr:to>
      <xdr:col>12</xdr:col>
      <xdr:colOff>1649156</xdr:colOff>
      <xdr:row>14</xdr:row>
      <xdr:rowOff>85929</xdr:rowOff>
    </xdr:to>
    <xdr:cxnSp macro="">
      <xdr:nvCxnSpPr>
        <xdr:cNvPr id="31" name="Conector recto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>
          <a:off x="11771262" y="2702129"/>
          <a:ext cx="3619294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38</xdr:row>
      <xdr:rowOff>2948</xdr:rowOff>
    </xdr:from>
    <xdr:to>
      <xdr:col>3</xdr:col>
      <xdr:colOff>0</xdr:colOff>
      <xdr:row>60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TIPO DE ALOJAMIENTO 11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7584848"/>
              <a:ext cx="3314700" cy="418805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1039092</xdr:colOff>
      <xdr:row>67</xdr:row>
      <xdr:rowOff>173183</xdr:rowOff>
    </xdr:from>
    <xdr:to>
      <xdr:col>7</xdr:col>
      <xdr:colOff>1252184</xdr:colOff>
      <xdr:row>67</xdr:row>
      <xdr:rowOff>173183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5686137" y="13017501"/>
          <a:ext cx="301286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783301</xdr:colOff>
      <xdr:row>35</xdr:row>
      <xdr:rowOff>86591</xdr:rowOff>
    </xdr:from>
    <xdr:to>
      <xdr:col>7</xdr:col>
      <xdr:colOff>1527213</xdr:colOff>
      <xdr:row>35</xdr:row>
      <xdr:rowOff>92002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 flipV="1">
          <a:off x="5459210" y="6970568"/>
          <a:ext cx="3558117" cy="5411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62</xdr:row>
      <xdr:rowOff>31750</xdr:rowOff>
    </xdr:from>
    <xdr:to>
      <xdr:col>2</xdr:col>
      <xdr:colOff>1102177</xdr:colOff>
      <xdr:row>87</xdr:row>
      <xdr:rowOff>15875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7" name="SECTOR 11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12185650"/>
              <a:ext cx="3311977" cy="4746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750648</xdr:colOff>
      <xdr:row>35</xdr:row>
      <xdr:rowOff>147272</xdr:rowOff>
    </xdr:from>
    <xdr:to>
      <xdr:col>13</xdr:col>
      <xdr:colOff>13720</xdr:colOff>
      <xdr:row>35</xdr:row>
      <xdr:rowOff>147272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12743489" y="7031249"/>
          <a:ext cx="272670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52735</xdr:colOff>
      <xdr:row>36</xdr:row>
      <xdr:rowOff>142874</xdr:rowOff>
    </xdr:from>
    <xdr:to>
      <xdr:col>20</xdr:col>
      <xdr:colOff>0</xdr:colOff>
      <xdr:row>61</xdr:row>
      <xdr:rowOff>23812</xdr:rowOff>
    </xdr:to>
    <xdr:graphicFrame macro="">
      <xdr:nvGraphicFramePr>
        <xdr:cNvPr id="37" name="Emp_Tipo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6</xdr:col>
      <xdr:colOff>785812</xdr:colOff>
      <xdr:row>19</xdr:row>
      <xdr:rowOff>47625</xdr:rowOff>
    </xdr:from>
    <xdr:to>
      <xdr:col>7</xdr:col>
      <xdr:colOff>818841</xdr:colOff>
      <xdr:row>24</xdr:row>
      <xdr:rowOff>66975</xdr:rowOff>
    </xdr:to>
    <xdr:pic>
      <xdr:nvPicPr>
        <xdr:cNvPr id="48" name="Gráfico 47" descr="Empleado de oficina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3"/>
            </a:ext>
          </a:extLst>
        </a:blip>
        <a:stretch>
          <a:fillRect/>
        </a:stretch>
      </xdr:blipFill>
      <xdr:spPr>
        <a:xfrm>
          <a:off x="7334250" y="3381375"/>
          <a:ext cx="937904" cy="971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47634</xdr:colOff>
      <xdr:row>18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52438" y="2047875"/>
          <a:ext cx="3786196" cy="1285875"/>
        </a:xfrm>
        <a:prstGeom prst="rect">
          <a:avLst/>
        </a:prstGeom>
      </xdr:spPr>
    </xdr:pic>
    <xdr:clientData/>
  </xdr:twoCellAnchor>
  <xdr:twoCellAnchor editAs="oneCell">
    <xdr:from>
      <xdr:col>4</xdr:col>
      <xdr:colOff>432955</xdr:colOff>
      <xdr:row>3</xdr:row>
      <xdr:rowOff>115279</xdr:rowOff>
    </xdr:from>
    <xdr:to>
      <xdr:col>19</xdr:col>
      <xdr:colOff>744140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MES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1273" y="704096"/>
              <a:ext cx="19516718" cy="12257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444500</xdr:colOff>
      <xdr:row>7</xdr:row>
      <xdr:rowOff>4431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ÑO 1">
              <a:extLst>
                <a:ext uri="{FF2B5EF4-FFF2-40B4-BE49-F238E27FC236}">
                  <a16:creationId xmlns:a16="http://schemas.microsoft.com/office/drawing/2014/main" id="{00000000-0008-0000-0300-00000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54375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419100</xdr:colOff>
      <xdr:row>0</xdr:row>
      <xdr:rowOff>19050</xdr:rowOff>
    </xdr:from>
    <xdr:to>
      <xdr:col>1</xdr:col>
      <xdr:colOff>1695450</xdr:colOff>
      <xdr:row>3</xdr:row>
      <xdr:rowOff>47626</xdr:rowOff>
    </xdr:to>
    <xdr:sp macro="" textlink="">
      <xdr:nvSpPr>
        <xdr:cNvPr id="39" name="Rectángulo 3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876300" y="19050"/>
          <a:ext cx="1276350" cy="657226"/>
        </a:xfrm>
        <a:prstGeom prst="rect">
          <a:avLst/>
        </a:prstGeom>
        <a:solidFill>
          <a:srgbClr val="2201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452438</xdr:colOff>
      <xdr:row>1</xdr:row>
      <xdr:rowOff>0</xdr:rowOff>
    </xdr:to>
    <xdr:cxnSp macro="">
      <xdr:nvCxnSpPr>
        <xdr:cNvPr id="36" name="Conector recto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 flipH="1">
          <a:off x="452438" y="178594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164307</xdr:rowOff>
    </xdr:from>
    <xdr:to>
      <xdr:col>1</xdr:col>
      <xdr:colOff>452438</xdr:colOff>
      <xdr:row>1</xdr:row>
      <xdr:rowOff>164307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CxnSpPr/>
      </xdr:nvCxnSpPr>
      <xdr:spPr>
        <a:xfrm flipH="1">
          <a:off x="452438" y="342901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138113</xdr:rowOff>
    </xdr:from>
    <xdr:to>
      <xdr:col>1</xdr:col>
      <xdr:colOff>452438</xdr:colOff>
      <xdr:row>2</xdr:row>
      <xdr:rowOff>138113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CxnSpPr/>
      </xdr:nvCxnSpPr>
      <xdr:spPr>
        <a:xfrm flipH="1">
          <a:off x="452438" y="495301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160986</xdr:rowOff>
    </xdr:from>
    <xdr:to>
      <xdr:col>9</xdr:col>
      <xdr:colOff>203200</xdr:colOff>
      <xdr:row>63</xdr:row>
      <xdr:rowOff>152400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495709FA-611D-4454-97B1-9C1706577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69</xdr:row>
      <xdr:rowOff>107540</xdr:rowOff>
    </xdr:from>
    <xdr:to>
      <xdr:col>20</xdr:col>
      <xdr:colOff>0</xdr:colOff>
      <xdr:row>100</xdr:row>
      <xdr:rowOff>107540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82F6F44B-D446-48C0-A72D-F07A890E5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19</xdr:col>
      <xdr:colOff>823912</xdr:colOff>
      <xdr:row>6</xdr:row>
      <xdr:rowOff>-1</xdr:rowOff>
    </xdr:from>
    <xdr:to>
      <xdr:col>21</xdr:col>
      <xdr:colOff>0</xdr:colOff>
      <xdr:row>10</xdr:row>
      <xdr:rowOff>47624</xdr:rowOff>
    </xdr:to>
    <xdr:pic>
      <xdr:nvPicPr>
        <xdr:cNvPr id="45" name="Gráfico 44" descr="Círculo con flecha a la izquierda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8184E01-1E35-40D3-AC1F-E80ECF004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flipH="1">
          <a:off x="24183975" y="1238249"/>
          <a:ext cx="914400" cy="90487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</xdr:row>
      <xdr:rowOff>79376</xdr:rowOff>
    </xdr:from>
    <xdr:to>
      <xdr:col>5</xdr:col>
      <xdr:colOff>31125</xdr:colOff>
      <xdr:row>6</xdr:row>
      <xdr:rowOff>1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B4948800-73A3-459B-90D4-D0662B3E410D}"/>
            </a:ext>
          </a:extLst>
        </xdr:cNvPr>
        <xdr:cNvSpPr txBox="1"/>
      </xdr:nvSpPr>
      <xdr:spPr>
        <a:xfrm>
          <a:off x="3738563" y="889001"/>
          <a:ext cx="936000" cy="349250"/>
        </a:xfrm>
        <a:prstGeom prst="rect">
          <a:avLst/>
        </a:prstGeom>
        <a:solidFill>
          <a:srgbClr val="220153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222249</xdr:colOff>
      <xdr:row>7</xdr:row>
      <xdr:rowOff>0</xdr:rowOff>
    </xdr:from>
    <xdr:to>
      <xdr:col>4</xdr:col>
      <xdr:colOff>214312</xdr:colOff>
      <xdr:row>9</xdr:row>
      <xdr:rowOff>21513</xdr:rowOff>
    </xdr:to>
    <xdr:pic>
      <xdr:nvPicPr>
        <xdr:cNvPr id="51" name="Gráfico 50" descr="Reloj de arena terminado">
          <a:extLst>
            <a:ext uri="{FF2B5EF4-FFF2-40B4-BE49-F238E27FC236}">
              <a16:creationId xmlns:a16="http://schemas.microsoft.com/office/drawing/2014/main" id="{A0FA2C70-8D1F-4DE4-AA6E-3C368C096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>
          <a:off x="3960812" y="1452563"/>
          <a:ext cx="444500" cy="450138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92</xdr:row>
      <xdr:rowOff>47625</xdr:rowOff>
    </xdr:from>
    <xdr:to>
      <xdr:col>3</xdr:col>
      <xdr:colOff>333375</xdr:colOff>
      <xdr:row>99</xdr:row>
      <xdr:rowOff>55335</xdr:rowOff>
    </xdr:to>
    <xdr:pic>
      <xdr:nvPicPr>
        <xdr:cNvPr id="49" name="Imagen 48" descr="EPN-TECH EP Logo">
          <a:extLst>
            <a:ext uri="{FF2B5EF4-FFF2-40B4-BE49-F238E27FC236}">
              <a16:creationId xmlns:a16="http://schemas.microsoft.com/office/drawing/2014/main" id="{B60D502A-3AB4-4F53-A249-8A453CD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49875"/>
          <a:ext cx="3714750" cy="1341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</xdr:colOff>
      <xdr:row>5</xdr:row>
      <xdr:rowOff>190499</xdr:rowOff>
    </xdr:from>
    <xdr:to>
      <xdr:col>1</xdr:col>
      <xdr:colOff>485774</xdr:colOff>
      <xdr:row>10</xdr:row>
      <xdr:rowOff>23812</xdr:rowOff>
    </xdr:to>
    <xdr:pic>
      <xdr:nvPicPr>
        <xdr:cNvPr id="52" name="Gráfico 51" descr="Círculo con flecha a la izquierd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57AE074-C801-4191-930F-F27DCB0EE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rot="10800000" flipH="1">
          <a:off x="23812" y="1214437"/>
          <a:ext cx="914400" cy="904875"/>
        </a:xfrm>
        <a:prstGeom prst="rect">
          <a:avLst/>
        </a:prstGeom>
      </xdr:spPr>
    </xdr:pic>
    <xdr:clientData/>
  </xdr:twoCellAnchor>
  <xdr:twoCellAnchor>
    <xdr:from>
      <xdr:col>11</xdr:col>
      <xdr:colOff>1371600</xdr:colOff>
      <xdr:row>14</xdr:row>
      <xdr:rowOff>0</xdr:rowOff>
    </xdr:from>
    <xdr:to>
      <xdr:col>19</xdr:col>
      <xdr:colOff>203200</xdr:colOff>
      <xdr:row>29</xdr:row>
      <xdr:rowOff>25400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D2A56750-ED56-47F0-BB8E-727986985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11</xdr:col>
      <xdr:colOff>0</xdr:colOff>
      <xdr:row>37</xdr:row>
      <xdr:rowOff>0</xdr:rowOff>
    </xdr:from>
    <xdr:to>
      <xdr:col>20</xdr:col>
      <xdr:colOff>0</xdr:colOff>
      <xdr:row>61</xdr:row>
      <xdr:rowOff>0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E6E1F056-0C41-4A72-9F1E-F52165802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12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0"/>
          <a:ext cx="25336500" cy="2647950"/>
        </a:xfrm>
        <a:prstGeom prst="rect">
          <a:avLst/>
        </a:prstGeom>
        <a:solidFill>
          <a:srgbClr val="00D29B"/>
        </a:solidFill>
        <a:ln w="9525" cmpd="sng">
          <a:solidFill>
            <a:srgbClr val="00D29B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					R E S P U E S T A S   D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E   </a:t>
          </a:r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E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S T A B L E C I M I E N T O S      </a:t>
          </a:r>
        </a:p>
      </xdr:txBody>
    </xdr:sp>
    <xdr:clientData/>
  </xdr:twoCellAnchor>
  <xdr:twoCellAnchor>
    <xdr:from>
      <xdr:col>5</xdr:col>
      <xdr:colOff>0</xdr:colOff>
      <xdr:row>32</xdr:row>
      <xdr:rowOff>127000</xdr:rowOff>
    </xdr:from>
    <xdr:to>
      <xdr:col>9</xdr:col>
      <xdr:colOff>1</xdr:colOff>
      <xdr:row>62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699000" y="6172200"/>
          <a:ext cx="6273801" cy="520700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32</xdr:row>
      <xdr:rowOff>142874</xdr:rowOff>
    </xdr:from>
    <xdr:to>
      <xdr:col>20</xdr:col>
      <xdr:colOff>0</xdr:colOff>
      <xdr:row>62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65</xdr:row>
      <xdr:rowOff>0</xdr:rowOff>
    </xdr:from>
    <xdr:to>
      <xdr:col>20</xdr:col>
      <xdr:colOff>0</xdr:colOff>
      <xdr:row>101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876300</xdr:colOff>
      <xdr:row>32</xdr:row>
      <xdr:rowOff>57151</xdr:rowOff>
    </xdr:from>
    <xdr:to>
      <xdr:col>8</xdr:col>
      <xdr:colOff>1562100</xdr:colOff>
      <xdr:row>39</xdr:row>
      <xdr:rowOff>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5562600" y="6019801"/>
          <a:ext cx="5219700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150623</xdr:colOff>
      <xdr:row>33</xdr:row>
      <xdr:rowOff>111398</xdr:rowOff>
    </xdr:from>
    <xdr:to>
      <xdr:col>5</xdr:col>
      <xdr:colOff>822669</xdr:colOff>
      <xdr:row>36</xdr:row>
      <xdr:rowOff>146485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836923" y="6245498"/>
          <a:ext cx="672046" cy="549437"/>
        </a:xfrm>
        <a:prstGeom prst="rect">
          <a:avLst/>
        </a:prstGeom>
      </xdr:spPr>
    </xdr:pic>
    <xdr:clientData/>
  </xdr:twoCellAnchor>
  <xdr:twoCellAnchor editAs="oneCell">
    <xdr:from>
      <xdr:col>5</xdr:col>
      <xdr:colOff>590549</xdr:colOff>
      <xdr:row>66</xdr:row>
      <xdr:rowOff>59291</xdr:rowOff>
    </xdr:from>
    <xdr:to>
      <xdr:col>5</xdr:col>
      <xdr:colOff>1595122</xdr:colOff>
      <xdr:row>70</xdr:row>
      <xdr:rowOff>67088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276849" y="11851241"/>
          <a:ext cx="1004573" cy="693597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13</xdr:row>
      <xdr:rowOff>1</xdr:rowOff>
    </xdr:from>
    <xdr:to>
      <xdr:col>20</xdr:col>
      <xdr:colOff>1</xdr:colOff>
      <xdr:row>30</xdr:row>
      <xdr:rowOff>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1477626" y="1819276"/>
          <a:ext cx="12858750" cy="343852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23810</xdr:colOff>
      <xdr:row>12</xdr:row>
      <xdr:rowOff>153800</xdr:rowOff>
    </xdr:from>
    <xdr:to>
      <xdr:col>15</xdr:col>
      <xdr:colOff>361949</xdr:colOff>
      <xdr:row>15</xdr:row>
      <xdr:rowOff>144463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1580810" y="2160400"/>
          <a:ext cx="7704139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249058</xdr:colOff>
      <xdr:row>15</xdr:row>
      <xdr:rowOff>200024</xdr:rowOff>
    </xdr:from>
    <xdr:to>
      <xdr:col>11</xdr:col>
      <xdr:colOff>1075143</xdr:colOff>
      <xdr:row>21</xdr:row>
      <xdr:rowOff>94161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806058" y="2816224"/>
          <a:ext cx="1283285" cy="1113337"/>
        </a:xfrm>
        <a:prstGeom prst="rect">
          <a:avLst/>
        </a:prstGeom>
      </xdr:spPr>
    </xdr:pic>
    <xdr:clientData/>
  </xdr:twoCellAnchor>
  <xdr:twoCellAnchor>
    <xdr:from>
      <xdr:col>11</xdr:col>
      <xdr:colOff>704863</xdr:colOff>
      <xdr:row>33</xdr:row>
      <xdr:rowOff>48346</xdr:rowOff>
    </xdr:from>
    <xdr:to>
      <xdr:col>15</xdr:col>
      <xdr:colOff>970663</xdr:colOff>
      <xdr:row>36</xdr:row>
      <xdr:rowOff>69273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2654408" y="6438755"/>
          <a:ext cx="7193073" cy="575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Establecimientos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1557580</xdr:colOff>
      <xdr:row>66</xdr:row>
      <xdr:rowOff>17319</xdr:rowOff>
    </xdr:from>
    <xdr:to>
      <xdr:col>11</xdr:col>
      <xdr:colOff>1423330</xdr:colOff>
      <xdr:row>69</xdr:row>
      <xdr:rowOff>101368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6216171" y="12157364"/>
          <a:ext cx="7156704" cy="603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Establecimientos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320591</xdr:colOff>
      <xdr:row>33</xdr:row>
      <xdr:rowOff>93340</xdr:rowOff>
    </xdr:from>
    <xdr:to>
      <xdr:col>11</xdr:col>
      <xdr:colOff>669684</xdr:colOff>
      <xdr:row>37</xdr:row>
      <xdr:rowOff>51340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4</xdr:col>
      <xdr:colOff>119062</xdr:colOff>
      <xdr:row>91</xdr:row>
      <xdr:rowOff>-1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0" y="3548063"/>
          <a:ext cx="4310062" cy="135254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21</xdr:row>
      <xdr:rowOff>0</xdr:rowOff>
    </xdr:from>
    <xdr:to>
      <xdr:col>3</xdr:col>
      <xdr:colOff>0</xdr:colOff>
      <xdr:row>22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20</xdr:row>
      <xdr:rowOff>74363</xdr:rowOff>
    </xdr:from>
    <xdr:to>
      <xdr:col>1</xdr:col>
      <xdr:colOff>502135</xdr:colOff>
      <xdr:row>23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23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242887</xdr:colOff>
      <xdr:row>15</xdr:row>
      <xdr:rowOff>47627</xdr:rowOff>
    </xdr:from>
    <xdr:to>
      <xdr:col>15</xdr:col>
      <xdr:colOff>140387</xdr:colOff>
      <xdr:row>15</xdr:row>
      <xdr:rowOff>47627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11799887" y="2663827"/>
          <a:ext cx="72635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421823</xdr:colOff>
      <xdr:row>40</xdr:row>
      <xdr:rowOff>95251</xdr:rowOff>
    </xdr:from>
    <xdr:to>
      <xdr:col>2</xdr:col>
      <xdr:colOff>1074965</xdr:colOff>
      <xdr:row>61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22">
              <a:extLst>
                <a:ext uri="{FF2B5EF4-FFF2-40B4-BE49-F238E27FC236}">
                  <a16:creationId xmlns:a16="http://schemas.microsoft.com/office/drawing/2014/main" id="{00000000-0008-0000-04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2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1823" y="7588251"/>
              <a:ext cx="3294742" cy="3733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1714154</xdr:colOff>
      <xdr:row>69</xdr:row>
      <xdr:rowOff>95250</xdr:rowOff>
    </xdr:from>
    <xdr:to>
      <xdr:col>11</xdr:col>
      <xdr:colOff>1238250</xdr:colOff>
      <xdr:row>69</xdr:row>
      <xdr:rowOff>98604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 flipV="1">
          <a:off x="6400454" y="12401550"/>
          <a:ext cx="6801196" cy="3354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1213927</xdr:colOff>
      <xdr:row>38</xdr:row>
      <xdr:rowOff>102519</xdr:rowOff>
    </xdr:from>
    <xdr:to>
      <xdr:col>8</xdr:col>
      <xdr:colOff>1340977</xdr:colOff>
      <xdr:row>38</xdr:row>
      <xdr:rowOff>102519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 flipV="1">
          <a:off x="5900227" y="7093869"/>
          <a:ext cx="46609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27214</xdr:colOff>
      <xdr:row>63</xdr:row>
      <xdr:rowOff>127906</xdr:rowOff>
    </xdr:from>
    <xdr:to>
      <xdr:col>3</xdr:col>
      <xdr:colOff>27214</xdr:colOff>
      <xdr:row>88</xdr:row>
      <xdr:rowOff>-1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22">
              <a:extLst>
                <a:ext uri="{FF2B5EF4-FFF2-40B4-BE49-F238E27FC236}">
                  <a16:creationId xmlns:a16="http://schemas.microsoft.com/office/drawing/2014/main" id="{00000000-0008-0000-04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2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714" y="11710306"/>
              <a:ext cx="3302000" cy="43170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977031</xdr:colOff>
      <xdr:row>36</xdr:row>
      <xdr:rowOff>78229</xdr:rowOff>
    </xdr:from>
    <xdr:to>
      <xdr:col>15</xdr:col>
      <xdr:colOff>882831</xdr:colOff>
      <xdr:row>36</xdr:row>
      <xdr:rowOff>78229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/>
      </xdr:nvCxnSpPr>
      <xdr:spPr>
        <a:xfrm>
          <a:off x="12997581" y="6631429"/>
          <a:ext cx="68400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421142</xdr:colOff>
      <xdr:row>94</xdr:row>
      <xdr:rowOff>36740</xdr:rowOff>
    </xdr:from>
    <xdr:to>
      <xdr:col>3</xdr:col>
      <xdr:colOff>421142</xdr:colOff>
      <xdr:row>101</xdr:row>
      <xdr:rowOff>28574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142" y="16868776"/>
          <a:ext cx="3755571" cy="123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4</xdr:col>
      <xdr:colOff>47634</xdr:colOff>
      <xdr:row>19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23813</xdr:rowOff>
    </xdr:from>
    <xdr:to>
      <xdr:col>19</xdr:col>
      <xdr:colOff>798041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9" name="MES 11">
              <a:extLst>
                <a:ext uri="{FF2B5EF4-FFF2-40B4-BE49-F238E27FC236}">
                  <a16:creationId xmlns:a16="http://schemas.microsoft.com/office/drawing/2014/main" id="{00000000-0008-0000-0400-00001D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86300" y="842963"/>
              <a:ext cx="19695641" cy="18049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479138</xdr:colOff>
      <xdr:row>7</xdr:row>
      <xdr:rowOff>2700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0" name="AÑO 10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0</xdr:colOff>
      <xdr:row>36</xdr:row>
      <xdr:rowOff>95250</xdr:rowOff>
    </xdr:from>
    <xdr:to>
      <xdr:col>9</xdr:col>
      <xdr:colOff>0</xdr:colOff>
      <xdr:row>64</xdr:row>
      <xdr:rowOff>0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37</xdr:row>
      <xdr:rowOff>136525</xdr:rowOff>
    </xdr:from>
    <xdr:to>
      <xdr:col>20</xdr:col>
      <xdr:colOff>0</xdr:colOff>
      <xdr:row>62</xdr:row>
      <xdr:rowOff>0</xdr:rowOff>
    </xdr:to>
    <xdr:graphicFrame macro="">
      <xdr:nvGraphicFramePr>
        <xdr:cNvPr id="34" name="Resp_Tipo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6</xdr:col>
      <xdr:colOff>795337</xdr:colOff>
      <xdr:row>20</xdr:row>
      <xdr:rowOff>120650</xdr:rowOff>
    </xdr:from>
    <xdr:to>
      <xdr:col>7</xdr:col>
      <xdr:colOff>795337</xdr:colOff>
      <xdr:row>25</xdr:row>
      <xdr:rowOff>19050</xdr:rowOff>
    </xdr:to>
    <xdr:pic>
      <xdr:nvPicPr>
        <xdr:cNvPr id="36" name="Gráfico 35" descr="Edificio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7386637" y="3816350"/>
          <a:ext cx="914400" cy="850900"/>
        </a:xfrm>
        <a:prstGeom prst="rect">
          <a:avLst/>
        </a:prstGeom>
      </xdr:spPr>
    </xdr:pic>
    <xdr:clientData/>
  </xdr:twoCellAnchor>
  <xdr:twoCellAnchor>
    <xdr:from>
      <xdr:col>0</xdr:col>
      <xdr:colOff>207818</xdr:colOff>
      <xdr:row>0</xdr:row>
      <xdr:rowOff>41133</xdr:rowOff>
    </xdr:from>
    <xdr:to>
      <xdr:col>1</xdr:col>
      <xdr:colOff>1738962</xdr:colOff>
      <xdr:row>2</xdr:row>
      <xdr:rowOff>190501</xdr:rowOff>
    </xdr:to>
    <xdr:sp macro="" textlink="">
      <xdr:nvSpPr>
        <xdr:cNvPr id="40" name="Rectángulo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207818" y="41133"/>
          <a:ext cx="1981417" cy="495732"/>
        </a:xfrm>
        <a:prstGeom prst="rect">
          <a:avLst/>
        </a:prstGeom>
        <a:solidFill>
          <a:srgbClr val="00D29B"/>
        </a:solidFill>
        <a:ln>
          <a:solidFill>
            <a:srgbClr val="00D2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442913</xdr:colOff>
      <xdr:row>0</xdr:row>
      <xdr:rowOff>154782</xdr:rowOff>
    </xdr:from>
    <xdr:to>
      <xdr:col>1</xdr:col>
      <xdr:colOff>447676</xdr:colOff>
      <xdr:row>0</xdr:row>
      <xdr:rowOff>154782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CxnSpPr/>
      </xdr:nvCxnSpPr>
      <xdr:spPr>
        <a:xfrm flipH="1">
          <a:off x="442913" y="154782"/>
          <a:ext cx="461963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442913</xdr:colOff>
      <xdr:row>1</xdr:row>
      <xdr:rowOff>128589</xdr:rowOff>
    </xdr:from>
    <xdr:to>
      <xdr:col>1</xdr:col>
      <xdr:colOff>447676</xdr:colOff>
      <xdr:row>1</xdr:row>
      <xdr:rowOff>128589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CxnSpPr/>
      </xdr:nvCxnSpPr>
      <xdr:spPr>
        <a:xfrm flipH="1">
          <a:off x="442913" y="319089"/>
          <a:ext cx="461963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442913</xdr:colOff>
      <xdr:row>2</xdr:row>
      <xdr:rowOff>90489</xdr:rowOff>
    </xdr:from>
    <xdr:to>
      <xdr:col>1</xdr:col>
      <xdr:colOff>447676</xdr:colOff>
      <xdr:row>2</xdr:row>
      <xdr:rowOff>90489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CxnSpPr/>
      </xdr:nvCxnSpPr>
      <xdr:spPr>
        <a:xfrm flipH="1">
          <a:off x="442913" y="471489"/>
          <a:ext cx="461963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38</xdr:row>
      <xdr:rowOff>76200</xdr:rowOff>
    </xdr:from>
    <xdr:to>
      <xdr:col>9</xdr:col>
      <xdr:colOff>38099</xdr:colOff>
      <xdr:row>64</xdr:row>
      <xdr:rowOff>76200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531BF41C-8884-4F05-91AA-540DE720F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-1</xdr:colOff>
      <xdr:row>71</xdr:row>
      <xdr:rowOff>-1</xdr:rowOff>
    </xdr:from>
    <xdr:to>
      <xdr:col>20</xdr:col>
      <xdr:colOff>0</xdr:colOff>
      <xdr:row>101</xdr:row>
      <xdr:rowOff>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B9564DBB-4F1F-43CF-9C05-9E1BCC290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19</xdr:col>
      <xdr:colOff>776287</xdr:colOff>
      <xdr:row>6</xdr:row>
      <xdr:rowOff>0</xdr:rowOff>
    </xdr:from>
    <xdr:to>
      <xdr:col>20</xdr:col>
      <xdr:colOff>785812</xdr:colOff>
      <xdr:row>10</xdr:row>
      <xdr:rowOff>35502</xdr:rowOff>
    </xdr:to>
    <xdr:pic>
      <xdr:nvPicPr>
        <xdr:cNvPr id="48" name="Gráfico 47" descr="Círculo con flecha a la izquierda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7EBE6A8-A78B-45C3-BE72-3E04AB39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flipH="1">
          <a:off x="24136350" y="1238250"/>
          <a:ext cx="914400" cy="892752"/>
        </a:xfrm>
        <a:prstGeom prst="rect">
          <a:avLst/>
        </a:prstGeom>
      </xdr:spPr>
    </xdr:pic>
    <xdr:clientData/>
  </xdr:twoCellAnchor>
  <xdr:twoCellAnchor>
    <xdr:from>
      <xdr:col>2</xdr:col>
      <xdr:colOff>1064250</xdr:colOff>
      <xdr:row>4</xdr:row>
      <xdr:rowOff>79375</xdr:rowOff>
    </xdr:from>
    <xdr:to>
      <xdr:col>5</xdr:col>
      <xdr:colOff>0</xdr:colOff>
      <xdr:row>6</xdr:row>
      <xdr:rowOff>0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D06CF6EC-7A09-4DBF-927D-5F4590277DC7}"/>
            </a:ext>
          </a:extLst>
        </xdr:cNvPr>
        <xdr:cNvSpPr txBox="1"/>
      </xdr:nvSpPr>
      <xdr:spPr>
        <a:xfrm>
          <a:off x="3707438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179193</xdr:rowOff>
    </xdr:from>
    <xdr:to>
      <xdr:col>4</xdr:col>
      <xdr:colOff>199063</xdr:colOff>
      <xdr:row>8</xdr:row>
      <xdr:rowOff>204109</xdr:rowOff>
    </xdr:to>
    <xdr:pic>
      <xdr:nvPicPr>
        <xdr:cNvPr id="50" name="Gráfico 49" descr="Reloj de arena terminado">
          <a:extLst>
            <a:ext uri="{FF2B5EF4-FFF2-40B4-BE49-F238E27FC236}">
              <a16:creationId xmlns:a16="http://schemas.microsoft.com/office/drawing/2014/main" id="{C983124E-EAB6-4300-B5B4-ADA40AD1E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4"/>
            </a:ext>
          </a:extLst>
        </a:blip>
        <a:stretch>
          <a:fillRect/>
        </a:stretch>
      </xdr:blipFill>
      <xdr:spPr>
        <a:xfrm>
          <a:off x="3945563" y="1417443"/>
          <a:ext cx="444500" cy="453541"/>
        </a:xfrm>
        <a:prstGeom prst="rect">
          <a:avLst/>
        </a:prstGeom>
      </xdr:spPr>
    </xdr:pic>
    <xdr:clientData/>
  </xdr:twoCellAnchor>
  <xdr:twoCellAnchor editAs="oneCell">
    <xdr:from>
      <xdr:col>0</xdr:col>
      <xdr:colOff>424553</xdr:colOff>
      <xdr:row>24</xdr:row>
      <xdr:rowOff>178935</xdr:rowOff>
    </xdr:from>
    <xdr:to>
      <xdr:col>3</xdr:col>
      <xdr:colOff>0</xdr:colOff>
      <xdr:row>38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4" name="CATEGORÍA DE ALOJAMIENTO DEL ESTABLECIMIENTO 23">
              <a:extLst>
                <a:ext uri="{FF2B5EF4-FFF2-40B4-BE49-F238E27FC236}">
                  <a16:creationId xmlns:a16="http://schemas.microsoft.com/office/drawing/2014/main" id="{85117FBC-FD47-4499-A079-521701EFDD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2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4553" y="4738235"/>
              <a:ext cx="3321947" cy="23991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5</xdr:row>
      <xdr:rowOff>142874</xdr:rowOff>
    </xdr:from>
    <xdr:to>
      <xdr:col>1</xdr:col>
      <xdr:colOff>461962</xdr:colOff>
      <xdr:row>9</xdr:row>
      <xdr:rowOff>190499</xdr:rowOff>
    </xdr:to>
    <xdr:pic>
      <xdr:nvPicPr>
        <xdr:cNvPr id="45" name="Gráfico 44" descr="Círculo con flecha a la izquierda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3C72EC9-88B5-4175-A970-CA241E8DD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rot="10800000" flipH="1">
          <a:off x="0" y="1166812"/>
          <a:ext cx="914400" cy="904875"/>
        </a:xfrm>
        <a:prstGeom prst="rect">
          <a:avLst/>
        </a:prstGeom>
      </xdr:spPr>
    </xdr:pic>
    <xdr:clientData/>
  </xdr:twoCellAnchor>
  <xdr:twoCellAnchor>
    <xdr:from>
      <xdr:col>11</xdr:col>
      <xdr:colOff>1498600</xdr:colOff>
      <xdr:row>14</xdr:row>
      <xdr:rowOff>76200</xdr:rowOff>
    </xdr:from>
    <xdr:to>
      <xdr:col>19</xdr:col>
      <xdr:colOff>736600</xdr:colOff>
      <xdr:row>30</xdr:row>
      <xdr:rowOff>127000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A71844B2-8F49-4A4A-A578-4942D1977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12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038B71"/>
        </a:solidFill>
        <a:ln w="9525" cmpd="sng">
          <a:solidFill>
            <a:srgbClr val="038B7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H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A B I T A C I O N E S   V E N D I D A S 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101600</xdr:colOff>
      <xdr:row>32</xdr:row>
      <xdr:rowOff>126999</xdr:rowOff>
    </xdr:from>
    <xdr:to>
      <xdr:col>9</xdr:col>
      <xdr:colOff>101601</xdr:colOff>
      <xdr:row>62</xdr:row>
      <xdr:rowOff>26275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752428" y="6065344"/>
          <a:ext cx="6279932" cy="5417207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32</xdr:row>
      <xdr:rowOff>142874</xdr:rowOff>
    </xdr:from>
    <xdr:to>
      <xdr:col>20</xdr:col>
      <xdr:colOff>0</xdr:colOff>
      <xdr:row>62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65</xdr:row>
      <xdr:rowOff>0</xdr:rowOff>
    </xdr:from>
    <xdr:to>
      <xdr:col>20</xdr:col>
      <xdr:colOff>0</xdr:colOff>
      <xdr:row>101</xdr:row>
      <xdr:rowOff>0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265725</xdr:colOff>
      <xdr:row>31</xdr:row>
      <xdr:rowOff>9514</xdr:rowOff>
    </xdr:from>
    <xdr:to>
      <xdr:col>9</xdr:col>
      <xdr:colOff>367862</xdr:colOff>
      <xdr:row>38</xdr:row>
      <xdr:rowOff>75323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4916553" y="5763928"/>
          <a:ext cx="6382068" cy="135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Habitaciones</a:t>
          </a:r>
          <a:r>
            <a:rPr lang="es-EC" sz="28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Vendidas</a:t>
          </a:r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por Categoría</a:t>
          </a:r>
        </a:p>
      </xdr:txBody>
    </xdr:sp>
    <xdr:clientData/>
  </xdr:twoCellAnchor>
  <xdr:twoCellAnchor editAs="oneCell">
    <xdr:from>
      <xdr:col>5</xdr:col>
      <xdr:colOff>50337</xdr:colOff>
      <xdr:row>33</xdr:row>
      <xdr:rowOff>77020</xdr:rowOff>
    </xdr:from>
    <xdr:to>
      <xdr:col>5</xdr:col>
      <xdr:colOff>722383</xdr:colOff>
      <xdr:row>36</xdr:row>
      <xdr:rowOff>118238</xdr:rowOff>
    </xdr:to>
    <xdr:pic>
      <xdr:nvPicPr>
        <xdr:cNvPr id="8" name="Gráfico 7" descr="Cinta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01165" y="6199296"/>
          <a:ext cx="672046" cy="593011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65</xdr:row>
      <xdr:rowOff>105104</xdr:rowOff>
    </xdr:from>
    <xdr:to>
      <xdr:col>5</xdr:col>
      <xdr:colOff>1557022</xdr:colOff>
      <xdr:row>70</xdr:row>
      <xdr:rowOff>45410</xdr:rowOff>
    </xdr:to>
    <xdr:pic>
      <xdr:nvPicPr>
        <xdr:cNvPr id="9" name="Gráfico 8" descr="Mapa con marcador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34631" y="12113173"/>
          <a:ext cx="1173219" cy="859961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13</xdr:row>
      <xdr:rowOff>1</xdr:rowOff>
    </xdr:from>
    <xdr:to>
      <xdr:col>20</xdr:col>
      <xdr:colOff>1</xdr:colOff>
      <xdr:row>30</xdr:row>
      <xdr:rowOff>0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1563351" y="2876551"/>
          <a:ext cx="12934950" cy="35051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50087</xdr:colOff>
      <xdr:row>12</xdr:row>
      <xdr:rowOff>102124</xdr:rowOff>
    </xdr:from>
    <xdr:to>
      <xdr:col>14</xdr:col>
      <xdr:colOff>512237</xdr:colOff>
      <xdr:row>15</xdr:row>
      <xdr:rowOff>92787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1558915" y="2151641"/>
          <a:ext cx="6111460" cy="6212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Habitaciones Vendidas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111766</xdr:colOff>
      <xdr:row>15</xdr:row>
      <xdr:rowOff>100176</xdr:rowOff>
    </xdr:from>
    <xdr:to>
      <xdr:col>11</xdr:col>
      <xdr:colOff>968069</xdr:colOff>
      <xdr:row>20</xdr:row>
      <xdr:rowOff>98760</xdr:rowOff>
    </xdr:to>
    <xdr:pic>
      <xdr:nvPicPr>
        <xdr:cNvPr id="12" name="Gráfico 11" descr="Tendencia al alza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620594" y="2780314"/>
          <a:ext cx="1302992" cy="1049618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32</xdr:row>
      <xdr:rowOff>121227</xdr:rowOff>
    </xdr:from>
    <xdr:to>
      <xdr:col>14</xdr:col>
      <xdr:colOff>938850</xdr:colOff>
      <xdr:row>36</xdr:row>
      <xdr:rowOff>103908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2689045" y="6321136"/>
          <a:ext cx="5394805" cy="727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Habitacion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 Vendidas p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or Tipo</a:t>
          </a:r>
        </a:p>
      </xdr:txBody>
    </xdr:sp>
    <xdr:clientData/>
  </xdr:twoCellAnchor>
  <xdr:twoCellAnchor>
    <xdr:from>
      <xdr:col>5</xdr:col>
      <xdr:colOff>1557580</xdr:colOff>
      <xdr:row>65</xdr:row>
      <xdr:rowOff>105104</xdr:rowOff>
    </xdr:from>
    <xdr:to>
      <xdr:col>11</xdr:col>
      <xdr:colOff>46830</xdr:colOff>
      <xdr:row>69</xdr:row>
      <xdr:rowOff>22540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6208408" y="12113173"/>
          <a:ext cx="5793939" cy="653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Habitaciones Vendidas  por Sector</a:t>
          </a:r>
        </a:p>
      </xdr:txBody>
    </xdr:sp>
    <xdr:clientData/>
  </xdr:twoCellAnchor>
  <xdr:twoCellAnchor editAs="oneCell">
    <xdr:from>
      <xdr:col>10</xdr:col>
      <xdr:colOff>320591</xdr:colOff>
      <xdr:row>33</xdr:row>
      <xdr:rowOff>93340</xdr:rowOff>
    </xdr:from>
    <xdr:to>
      <xdr:col>11</xdr:col>
      <xdr:colOff>669684</xdr:colOff>
      <xdr:row>37</xdr:row>
      <xdr:rowOff>51340</xdr:rowOff>
    </xdr:to>
    <xdr:pic>
      <xdr:nvPicPr>
        <xdr:cNvPr id="15" name="Gráfico 14" descr="Ciudad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54427</xdr:colOff>
      <xdr:row>20</xdr:row>
      <xdr:rowOff>27214</xdr:rowOff>
    </xdr:from>
    <xdr:to>
      <xdr:col>4</xdr:col>
      <xdr:colOff>258535</xdr:colOff>
      <xdr:row>91</xdr:row>
      <xdr:rowOff>13607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54427" y="3565071"/>
          <a:ext cx="4408715" cy="12749893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21</xdr:row>
      <xdr:rowOff>0</xdr:rowOff>
    </xdr:from>
    <xdr:to>
      <xdr:col>3</xdr:col>
      <xdr:colOff>0</xdr:colOff>
      <xdr:row>22</xdr:row>
      <xdr:rowOff>126040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20</xdr:row>
      <xdr:rowOff>74363</xdr:rowOff>
    </xdr:from>
    <xdr:to>
      <xdr:col>1</xdr:col>
      <xdr:colOff>502135</xdr:colOff>
      <xdr:row>23</xdr:row>
      <xdr:rowOff>0</xdr:rowOff>
    </xdr:to>
    <xdr:pic>
      <xdr:nvPicPr>
        <xdr:cNvPr id="19" name="Gráfico 18" descr="Filtro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161926</xdr:rowOff>
    </xdr:from>
    <xdr:to>
      <xdr:col>3</xdr:col>
      <xdr:colOff>0</xdr:colOff>
      <xdr:row>37</xdr:row>
      <xdr:rowOff>163286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CATEGORÍA DE ALOJAMIENTO DEL ESTABLECIMIENTO 12">
              <a:extLst>
                <a:ext uri="{FF2B5EF4-FFF2-40B4-BE49-F238E27FC236}">
                  <a16:creationId xmlns:a16="http://schemas.microsoft.com/office/drawing/2014/main" id="{00000000-0008-0000-0600-00001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4429126"/>
              <a:ext cx="3314700" cy="1743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23</xdr:row>
      <xdr:rowOff>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212013</xdr:colOff>
      <xdr:row>15</xdr:row>
      <xdr:rowOff>21351</xdr:rowOff>
    </xdr:from>
    <xdr:to>
      <xdr:col>14</xdr:col>
      <xdr:colOff>314163</xdr:colOff>
      <xdr:row>15</xdr:row>
      <xdr:rowOff>21351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CxnSpPr/>
      </xdr:nvCxnSpPr>
      <xdr:spPr>
        <a:xfrm>
          <a:off x="11720841" y="2701489"/>
          <a:ext cx="575146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</xdr:colOff>
      <xdr:row>39</xdr:row>
      <xdr:rowOff>174171</xdr:rowOff>
    </xdr:from>
    <xdr:to>
      <xdr:col>3</xdr:col>
      <xdr:colOff>13607</xdr:colOff>
      <xdr:row>61</xdr:row>
      <xdr:rowOff>163285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3" name="TIPO DE ALOJAMIENTO 12">
              <a:extLst>
                <a:ext uri="{FF2B5EF4-FFF2-40B4-BE49-F238E27FC236}">
                  <a16:creationId xmlns:a16="http://schemas.microsoft.com/office/drawing/2014/main" id="{00000000-0008-0000-0600-00001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643" y="7494814"/>
              <a:ext cx="3306535" cy="3880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1741565</xdr:colOff>
      <xdr:row>69</xdr:row>
      <xdr:rowOff>26819</xdr:rowOff>
    </xdr:from>
    <xdr:to>
      <xdr:col>10</xdr:col>
      <xdr:colOff>315315</xdr:colOff>
      <xdr:row>69</xdr:row>
      <xdr:rowOff>26819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CxnSpPr/>
      </xdr:nvCxnSpPr>
      <xdr:spPr>
        <a:xfrm>
          <a:off x="6392393" y="12770612"/>
          <a:ext cx="54317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648279</xdr:colOff>
      <xdr:row>36</xdr:row>
      <xdr:rowOff>78827</xdr:rowOff>
    </xdr:from>
    <xdr:to>
      <xdr:col>9</xdr:col>
      <xdr:colOff>52551</xdr:colOff>
      <xdr:row>36</xdr:row>
      <xdr:rowOff>81078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CxnSpPr/>
      </xdr:nvCxnSpPr>
      <xdr:spPr>
        <a:xfrm flipV="1">
          <a:off x="5299107" y="6752896"/>
          <a:ext cx="5684203" cy="2251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64</xdr:row>
      <xdr:rowOff>0</xdr:rowOff>
    </xdr:from>
    <xdr:to>
      <xdr:col>3</xdr:col>
      <xdr:colOff>0</xdr:colOff>
      <xdr:row>88</xdr:row>
      <xdr:rowOff>163287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6" name="SECTOR 12">
              <a:extLst>
                <a:ext uri="{FF2B5EF4-FFF2-40B4-BE49-F238E27FC236}">
                  <a16:creationId xmlns:a16="http://schemas.microsoft.com/office/drawing/2014/main" id="{00000000-0008-0000-0600-00001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11742964"/>
              <a:ext cx="3306535" cy="44087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930272</xdr:colOff>
      <xdr:row>36</xdr:row>
      <xdr:rowOff>43592</xdr:rowOff>
    </xdr:from>
    <xdr:to>
      <xdr:col>14</xdr:col>
      <xdr:colOff>769622</xdr:colOff>
      <xdr:row>36</xdr:row>
      <xdr:rowOff>43592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CxnSpPr/>
      </xdr:nvCxnSpPr>
      <xdr:spPr>
        <a:xfrm>
          <a:off x="12879817" y="6988183"/>
          <a:ext cx="503480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417740</xdr:colOff>
      <xdr:row>94</xdr:row>
      <xdr:rowOff>26277</xdr:rowOff>
    </xdr:from>
    <xdr:to>
      <xdr:col>3</xdr:col>
      <xdr:colOff>417740</xdr:colOff>
      <xdr:row>101</xdr:row>
      <xdr:rowOff>137434</xdr:rowOff>
    </xdr:to>
    <xdr:pic>
      <xdr:nvPicPr>
        <xdr:cNvPr id="30" name="Imagen 29" descr="EPN-TECH EP Logo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740" y="17368346"/>
          <a:ext cx="3757448" cy="139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4</xdr:col>
      <xdr:colOff>47634</xdr:colOff>
      <xdr:row>19</xdr:row>
      <xdr:rowOff>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>
    <xdr:from>
      <xdr:col>4</xdr:col>
      <xdr:colOff>289035</xdr:colOff>
      <xdr:row>35</xdr:row>
      <xdr:rowOff>62624</xdr:rowOff>
    </xdr:from>
    <xdr:to>
      <xdr:col>8</xdr:col>
      <xdr:colOff>1576552</xdr:colOff>
      <xdr:row>62</xdr:row>
      <xdr:rowOff>126124</xdr:rowOff>
    </xdr:to>
    <xdr:graphicFrame macro="">
      <xdr:nvGraphicFramePr>
        <xdr:cNvPr id="40" name="Emp_Cat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11</xdr:col>
      <xdr:colOff>1707931</xdr:colOff>
      <xdr:row>14</xdr:row>
      <xdr:rowOff>183932</xdr:rowOff>
    </xdr:from>
    <xdr:to>
      <xdr:col>19</xdr:col>
      <xdr:colOff>893379</xdr:colOff>
      <xdr:row>31</xdr:row>
      <xdr:rowOff>78827</xdr:rowOff>
    </xdr:to>
    <xdr:graphicFrame macro="">
      <xdr:nvGraphicFramePr>
        <xdr:cNvPr id="42" name="HabVen_Evo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0</xdr:colOff>
      <xdr:row>38</xdr:row>
      <xdr:rowOff>0</xdr:rowOff>
    </xdr:from>
    <xdr:to>
      <xdr:col>20</xdr:col>
      <xdr:colOff>0</xdr:colOff>
      <xdr:row>62</xdr:row>
      <xdr:rowOff>0</xdr:rowOff>
    </xdr:to>
    <xdr:graphicFrame macro="">
      <xdr:nvGraphicFramePr>
        <xdr:cNvPr id="47" name="HabVen_Tipo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7</xdr:col>
      <xdr:colOff>0</xdr:colOff>
      <xdr:row>20</xdr:row>
      <xdr:rowOff>79528</xdr:rowOff>
    </xdr:from>
    <xdr:to>
      <xdr:col>7</xdr:col>
      <xdr:colOff>866997</xdr:colOff>
      <xdr:row>25</xdr:row>
      <xdr:rowOff>0</xdr:rowOff>
    </xdr:to>
    <xdr:pic>
      <xdr:nvPicPr>
        <xdr:cNvPr id="49" name="Gráfico 48" descr="Dormir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7"/>
            </a:ext>
          </a:extLst>
        </a:blip>
        <a:srcRect/>
        <a:stretch/>
      </xdr:blipFill>
      <xdr:spPr>
        <a:xfrm>
          <a:off x="7461250" y="3508528"/>
          <a:ext cx="866997" cy="872972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0</xdr:row>
      <xdr:rowOff>17317</xdr:rowOff>
    </xdr:from>
    <xdr:to>
      <xdr:col>1</xdr:col>
      <xdr:colOff>1721644</xdr:colOff>
      <xdr:row>2</xdr:row>
      <xdr:rowOff>184004</xdr:rowOff>
    </xdr:to>
    <xdr:sp macro="" textlink="">
      <xdr:nvSpPr>
        <xdr:cNvPr id="43" name="Rectángulo 4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190500" y="17317"/>
          <a:ext cx="1981417" cy="513051"/>
        </a:xfrm>
        <a:prstGeom prst="rect">
          <a:avLst/>
        </a:prstGeom>
        <a:solidFill>
          <a:srgbClr val="038B7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</xdr:colOff>
      <xdr:row>36</xdr:row>
      <xdr:rowOff>131379</xdr:rowOff>
    </xdr:from>
    <xdr:to>
      <xdr:col>9</xdr:col>
      <xdr:colOff>25400</xdr:colOff>
      <xdr:row>63</xdr:row>
      <xdr:rowOff>146050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6C81E9F6-EBF8-42D7-AEA0-32F3EC152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70</xdr:row>
      <xdr:rowOff>69272</xdr:rowOff>
    </xdr:from>
    <xdr:to>
      <xdr:col>20</xdr:col>
      <xdr:colOff>0</xdr:colOff>
      <xdr:row>101</xdr:row>
      <xdr:rowOff>0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6E40ED2D-9169-40B4-A9D3-BF35A5272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19</xdr:col>
      <xdr:colOff>776287</xdr:colOff>
      <xdr:row>6</xdr:row>
      <xdr:rowOff>95250</xdr:rowOff>
    </xdr:from>
    <xdr:to>
      <xdr:col>20</xdr:col>
      <xdr:colOff>785812</xdr:colOff>
      <xdr:row>10</xdr:row>
      <xdr:rowOff>130752</xdr:rowOff>
    </xdr:to>
    <xdr:pic>
      <xdr:nvPicPr>
        <xdr:cNvPr id="51" name="Gráfico 50" descr="Círculo con flecha a la izquierd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C5DC117-D068-469D-AC88-FF747A63B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flipH="1">
          <a:off x="24136350" y="1333500"/>
          <a:ext cx="914400" cy="8927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190499</xdr:rowOff>
    </xdr:from>
    <xdr:to>
      <xdr:col>1</xdr:col>
      <xdr:colOff>461962</xdr:colOff>
      <xdr:row>10</xdr:row>
      <xdr:rowOff>23812</xdr:rowOff>
    </xdr:to>
    <xdr:pic>
      <xdr:nvPicPr>
        <xdr:cNvPr id="44" name="Gráfico 43" descr="Círculo con flecha a la izquierd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2C1B744-374A-4FD8-AAC2-F5662A834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rot="10800000" flipH="1">
          <a:off x="0" y="1214437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25875</xdr:rowOff>
    </xdr:from>
    <xdr:to>
      <xdr:col>19</xdr:col>
      <xdr:colOff>831375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9" name="MES 13">
              <a:extLst>
                <a:ext uri="{FF2B5EF4-FFF2-40B4-BE49-F238E27FC236}">
                  <a16:creationId xmlns:a16="http://schemas.microsoft.com/office/drawing/2014/main" id="{BC7E9240-7913-46E4-A1B4-95EF2C2BE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835500"/>
              <a:ext cx="19548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1</xdr:colOff>
      <xdr:row>1</xdr:row>
      <xdr:rowOff>2063</xdr:rowOff>
    </xdr:from>
    <xdr:to>
      <xdr:col>7</xdr:col>
      <xdr:colOff>479139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0" name="AÑO 12">
              <a:extLst>
                <a:ext uri="{FF2B5EF4-FFF2-40B4-BE49-F238E27FC236}">
                  <a16:creationId xmlns:a16="http://schemas.microsoft.com/office/drawing/2014/main" id="{90640538-7251-4B2B-B535-31F1D072C4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9" y="192563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1064251</xdr:colOff>
      <xdr:row>4</xdr:row>
      <xdr:rowOff>81438</xdr:rowOff>
    </xdr:from>
    <xdr:to>
      <xdr:col>5</xdr:col>
      <xdr:colOff>1</xdr:colOff>
      <xdr:row>6</xdr:row>
      <xdr:rowOff>2063</xdr:rowOff>
    </xdr:to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CC8B1AA3-512C-489D-819D-2399249C68A4}"/>
            </a:ext>
          </a:extLst>
        </xdr:cNvPr>
        <xdr:cNvSpPr txBox="1"/>
      </xdr:nvSpPr>
      <xdr:spPr>
        <a:xfrm>
          <a:off x="3707439" y="891063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207001</xdr:colOff>
      <xdr:row>6</xdr:row>
      <xdr:rowOff>181256</xdr:rowOff>
    </xdr:from>
    <xdr:to>
      <xdr:col>4</xdr:col>
      <xdr:colOff>199064</xdr:colOff>
      <xdr:row>9</xdr:row>
      <xdr:rowOff>1733</xdr:rowOff>
    </xdr:to>
    <xdr:pic>
      <xdr:nvPicPr>
        <xdr:cNvPr id="62" name="Gráfico 61" descr="Reloj de arena terminado">
          <a:extLst>
            <a:ext uri="{FF2B5EF4-FFF2-40B4-BE49-F238E27FC236}">
              <a16:creationId xmlns:a16="http://schemas.microsoft.com/office/drawing/2014/main" id="{2851488C-FBEF-42D6-9F4A-5751A8D45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6"/>
            </a:ext>
          </a:extLst>
        </a:blip>
        <a:stretch>
          <a:fillRect/>
        </a:stretch>
      </xdr:blipFill>
      <xdr:spPr>
        <a:xfrm>
          <a:off x="3945564" y="1419506"/>
          <a:ext cx="444500" cy="453541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20</xdr:col>
      <xdr:colOff>0</xdr:colOff>
      <xdr:row>30</xdr:row>
      <xdr:rowOff>0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219F73C6-040E-47E5-8618-4881EBFAA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0</xdr:colOff>
      <xdr:row>37</xdr:row>
      <xdr:rowOff>0</xdr:rowOff>
    </xdr:from>
    <xdr:to>
      <xdr:col>20</xdr:col>
      <xdr:colOff>0</xdr:colOff>
      <xdr:row>62</xdr:row>
      <xdr:rowOff>0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0C439829-A78D-4821-9A17-DB6E5BD20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11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710944"/>
        </a:solidFill>
        <a:ln w="9525" cmpd="sng">
          <a:solidFill>
            <a:srgbClr val="71094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E S T A N C I A   M E D I A</a:t>
          </a:r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9</xdr:col>
      <xdr:colOff>1</xdr:colOff>
      <xdr:row>61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686300" y="6724650"/>
          <a:ext cx="6286501" cy="552450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31</xdr:row>
      <xdr:rowOff>142874</xdr:rowOff>
    </xdr:from>
    <xdr:to>
      <xdr:col>20</xdr:col>
      <xdr:colOff>0</xdr:colOff>
      <xdr:row>61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20</xdr:col>
      <xdr:colOff>0</xdr:colOff>
      <xdr:row>100</xdr:row>
      <xdr:rowOff>0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1094753</xdr:colOff>
      <xdr:row>31</xdr:row>
      <xdr:rowOff>173183</xdr:rowOff>
    </xdr:from>
    <xdr:to>
      <xdr:col>8</xdr:col>
      <xdr:colOff>1581803</xdr:colOff>
      <xdr:row>35</xdr:row>
      <xdr:rowOff>1037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5753344" y="6373092"/>
          <a:ext cx="5007095" cy="572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por Categoría</a:t>
          </a:r>
        </a:p>
      </xdr:txBody>
    </xdr:sp>
    <xdr:clientData/>
  </xdr:twoCellAnchor>
  <xdr:twoCellAnchor editAs="oneCell">
    <xdr:from>
      <xdr:col>5</xdr:col>
      <xdr:colOff>330732</xdr:colOff>
      <xdr:row>32</xdr:row>
      <xdr:rowOff>130448</xdr:rowOff>
    </xdr:from>
    <xdr:to>
      <xdr:col>5</xdr:col>
      <xdr:colOff>1002778</xdr:colOff>
      <xdr:row>35</xdr:row>
      <xdr:rowOff>165534</xdr:rowOff>
    </xdr:to>
    <xdr:pic>
      <xdr:nvPicPr>
        <xdr:cNvPr id="8" name="Gráfico 7" descr="Cinta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989323" y="6520857"/>
          <a:ext cx="672046" cy="589268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65</xdr:row>
      <xdr:rowOff>1</xdr:rowOff>
    </xdr:from>
    <xdr:to>
      <xdr:col>5</xdr:col>
      <xdr:colOff>1557022</xdr:colOff>
      <xdr:row>69</xdr:row>
      <xdr:rowOff>124238</xdr:rowOff>
    </xdr:to>
    <xdr:pic>
      <xdr:nvPicPr>
        <xdr:cNvPr id="9" name="Gráfico 8" descr="Mapa con marcador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32003" y="11820526"/>
          <a:ext cx="1173219" cy="857663"/>
        </a:xfrm>
        <a:prstGeom prst="rect">
          <a:avLst/>
        </a:prstGeom>
      </xdr:spPr>
    </xdr:pic>
    <xdr:clientData/>
  </xdr:twoCellAnchor>
  <xdr:twoCellAnchor>
    <xdr:from>
      <xdr:col>9</xdr:col>
      <xdr:colOff>533401</xdr:colOff>
      <xdr:row>12</xdr:row>
      <xdr:rowOff>8468</xdr:rowOff>
    </xdr:from>
    <xdr:to>
      <xdr:col>19</xdr:col>
      <xdr:colOff>872068</xdr:colOff>
      <xdr:row>29</xdr:row>
      <xdr:rowOff>8467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1506201" y="2218268"/>
          <a:ext cx="12911667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23811</xdr:colOff>
      <xdr:row>11</xdr:row>
      <xdr:rowOff>153800</xdr:rowOff>
    </xdr:from>
    <xdr:to>
      <xdr:col>13</xdr:col>
      <xdr:colOff>1499511</xdr:colOff>
      <xdr:row>14</xdr:row>
      <xdr:rowOff>144463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1580811" y="2160400"/>
          <a:ext cx="5387300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 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164319</xdr:colOff>
      <xdr:row>16</xdr:row>
      <xdr:rowOff>24853</xdr:rowOff>
    </xdr:from>
    <xdr:to>
      <xdr:col>11</xdr:col>
      <xdr:colOff>1020622</xdr:colOff>
      <xdr:row>21</xdr:row>
      <xdr:rowOff>75990</xdr:rowOff>
    </xdr:to>
    <xdr:pic>
      <xdr:nvPicPr>
        <xdr:cNvPr id="12" name="Gráfico 11" descr="Tendencia al alza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21319" y="3047453"/>
          <a:ext cx="1313503" cy="106713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31</xdr:row>
      <xdr:rowOff>155864</xdr:rowOff>
    </xdr:from>
    <xdr:to>
      <xdr:col>13</xdr:col>
      <xdr:colOff>1592400</xdr:colOff>
      <xdr:row>34</xdr:row>
      <xdr:rowOff>142876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2689045" y="6355773"/>
          <a:ext cx="4316537" cy="5585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por Tipo</a:t>
          </a:r>
        </a:p>
      </xdr:txBody>
    </xdr:sp>
    <xdr:clientData/>
  </xdr:twoCellAnchor>
  <xdr:twoCellAnchor>
    <xdr:from>
      <xdr:col>5</xdr:col>
      <xdr:colOff>1557580</xdr:colOff>
      <xdr:row>65</xdr:row>
      <xdr:rowOff>17320</xdr:rowOff>
    </xdr:from>
    <xdr:to>
      <xdr:col>8</xdr:col>
      <xdr:colOff>1684630</xdr:colOff>
      <xdr:row>68</xdr:row>
      <xdr:rowOff>101368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6216171" y="12157365"/>
          <a:ext cx="4647095" cy="603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320591</xdr:colOff>
      <xdr:row>32</xdr:row>
      <xdr:rowOff>93340</xdr:rowOff>
    </xdr:from>
    <xdr:to>
      <xdr:col>11</xdr:col>
      <xdr:colOff>669684</xdr:colOff>
      <xdr:row>36</xdr:row>
      <xdr:rowOff>51339</xdr:rowOff>
    </xdr:to>
    <xdr:pic>
      <xdr:nvPicPr>
        <xdr:cNvPr id="15" name="Gráfico 14" descr="Ciudad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-1</xdr:rowOff>
    </xdr:from>
    <xdr:to>
      <xdr:col>4</xdr:col>
      <xdr:colOff>-1</xdr:colOff>
      <xdr:row>89</xdr:row>
      <xdr:rowOff>166686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0" y="3500437"/>
          <a:ext cx="4214812" cy="12846843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20</xdr:row>
      <xdr:rowOff>0</xdr:rowOff>
    </xdr:from>
    <xdr:to>
      <xdr:col>3</xdr:col>
      <xdr:colOff>0</xdr:colOff>
      <xdr:row>21</xdr:row>
      <xdr:rowOff>126040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19</xdr:row>
      <xdr:rowOff>74363</xdr:rowOff>
    </xdr:from>
    <xdr:to>
      <xdr:col>1</xdr:col>
      <xdr:colOff>502135</xdr:colOff>
      <xdr:row>22</xdr:row>
      <xdr:rowOff>0</xdr:rowOff>
    </xdr:to>
    <xdr:pic>
      <xdr:nvPicPr>
        <xdr:cNvPr id="19" name="Gráfico 18" descr="Filtro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161926</xdr:rowOff>
    </xdr:from>
    <xdr:to>
      <xdr:col>3</xdr:col>
      <xdr:colOff>0</xdr:colOff>
      <xdr:row>36</xdr:row>
      <xdr:rowOff>166686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CATEGORÍA DE ALOJAMIENTO DEL ESTABLECIMIENTO 14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4638676"/>
              <a:ext cx="3309937" cy="245744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242887</xdr:colOff>
      <xdr:row>14</xdr:row>
      <xdr:rowOff>73027</xdr:rowOff>
    </xdr:from>
    <xdr:to>
      <xdr:col>13</xdr:col>
      <xdr:colOff>1358587</xdr:colOff>
      <xdr:row>14</xdr:row>
      <xdr:rowOff>73027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CxnSpPr/>
      </xdr:nvCxnSpPr>
      <xdr:spPr>
        <a:xfrm>
          <a:off x="11799887" y="2689227"/>
          <a:ext cx="50273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40</xdr:row>
      <xdr:rowOff>26195</xdr:rowOff>
    </xdr:from>
    <xdr:to>
      <xdr:col>3</xdr:col>
      <xdr:colOff>0</xdr:colOff>
      <xdr:row>60</xdr:row>
      <xdr:rowOff>166689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3" name="TIPO DE ALOJAMIENTO 14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7670008"/>
              <a:ext cx="3309937" cy="37123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1828454</xdr:colOff>
      <xdr:row>68</xdr:row>
      <xdr:rowOff>182424</xdr:rowOff>
    </xdr:from>
    <xdr:to>
      <xdr:col>8</xdr:col>
      <xdr:colOff>1307504</xdr:colOff>
      <xdr:row>68</xdr:row>
      <xdr:rowOff>182424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/>
      </xdr:nvCxnSpPr>
      <xdr:spPr>
        <a:xfrm>
          <a:off x="6514754" y="13022124"/>
          <a:ext cx="40320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1269345</xdr:colOff>
      <xdr:row>35</xdr:row>
      <xdr:rowOff>33247</xdr:rowOff>
    </xdr:from>
    <xdr:to>
      <xdr:col>8</xdr:col>
      <xdr:colOff>1396395</xdr:colOff>
      <xdr:row>35</xdr:row>
      <xdr:rowOff>33247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5927936" y="6977838"/>
          <a:ext cx="464709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64</xdr:row>
      <xdr:rowOff>0</xdr:rowOff>
    </xdr:from>
    <xdr:to>
      <xdr:col>3</xdr:col>
      <xdr:colOff>0</xdr:colOff>
      <xdr:row>88</xdr:row>
      <xdr:rowOff>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6" name="SECTOR 14">
              <a:extLst>
                <a:ext uri="{FF2B5EF4-FFF2-40B4-BE49-F238E27FC236}">
                  <a16:creationId xmlns:a16="http://schemas.microsoft.com/office/drawing/2014/main" id="{00000000-0008-0000-0500-00001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11930063"/>
              <a:ext cx="3309937" cy="42862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940663</xdr:colOff>
      <xdr:row>35</xdr:row>
      <xdr:rowOff>43592</xdr:rowOff>
    </xdr:from>
    <xdr:to>
      <xdr:col>13</xdr:col>
      <xdr:colOff>1433563</xdr:colOff>
      <xdr:row>35</xdr:row>
      <xdr:rowOff>43592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CxnSpPr/>
      </xdr:nvCxnSpPr>
      <xdr:spPr>
        <a:xfrm>
          <a:off x="12890208" y="6988183"/>
          <a:ext cx="3956537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155802</xdr:colOff>
      <xdr:row>93</xdr:row>
      <xdr:rowOff>38442</xdr:rowOff>
    </xdr:from>
    <xdr:to>
      <xdr:col>4</xdr:col>
      <xdr:colOff>155802</xdr:colOff>
      <xdr:row>100</xdr:row>
      <xdr:rowOff>30276</xdr:rowOff>
    </xdr:to>
    <xdr:pic>
      <xdr:nvPicPr>
        <xdr:cNvPr id="30" name="Imagen 29" descr="EPN-TECH EP Logo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40" y="17147723"/>
          <a:ext cx="3762375" cy="1241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47634</xdr:colOff>
      <xdr:row>18</xdr:row>
      <xdr:rowOff>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57200" y="1905000"/>
          <a:ext cx="3819534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19</xdr:row>
      <xdr:rowOff>23813</xdr:rowOff>
    </xdr:from>
    <xdr:to>
      <xdr:col>7</xdr:col>
      <xdr:colOff>854869</xdr:colOff>
      <xdr:row>24</xdr:row>
      <xdr:rowOff>102689</xdr:rowOff>
    </xdr:to>
    <xdr:pic>
      <xdr:nvPicPr>
        <xdr:cNvPr id="42" name="Gráfico 41" descr="Dormir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rcRect/>
        <a:stretch/>
      </xdr:blipFill>
      <xdr:spPr>
        <a:xfrm>
          <a:off x="7262813" y="3357563"/>
          <a:ext cx="1045369" cy="103137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35</xdr:row>
      <xdr:rowOff>95250</xdr:rowOff>
    </xdr:from>
    <xdr:to>
      <xdr:col>9</xdr:col>
      <xdr:colOff>0</xdr:colOff>
      <xdr:row>63</xdr:row>
      <xdr:rowOff>0</xdr:rowOff>
    </xdr:to>
    <xdr:graphicFrame macro="">
      <xdr:nvGraphicFramePr>
        <xdr:cNvPr id="43" name="EM_Cat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20</xdr:col>
      <xdr:colOff>0</xdr:colOff>
      <xdr:row>100</xdr:row>
      <xdr:rowOff>0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311727</xdr:colOff>
      <xdr:row>0</xdr:row>
      <xdr:rowOff>51955</xdr:rowOff>
    </xdr:from>
    <xdr:to>
      <xdr:col>1</xdr:col>
      <xdr:colOff>1731819</xdr:colOff>
      <xdr:row>3</xdr:row>
      <xdr:rowOff>28142</xdr:rowOff>
    </xdr:to>
    <xdr:sp macro="" textlink="">
      <xdr:nvSpPr>
        <xdr:cNvPr id="47" name="Rectángulo 4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/>
      </xdr:nvSpPr>
      <xdr:spPr>
        <a:xfrm>
          <a:off x="764165" y="51955"/>
          <a:ext cx="1420092" cy="595312"/>
        </a:xfrm>
        <a:prstGeom prst="rect">
          <a:avLst/>
        </a:prstGeom>
        <a:solidFill>
          <a:srgbClr val="7109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154782</xdr:rowOff>
    </xdr:from>
    <xdr:to>
      <xdr:col>1</xdr:col>
      <xdr:colOff>447676</xdr:colOff>
      <xdr:row>0</xdr:row>
      <xdr:rowOff>154782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CxnSpPr/>
      </xdr:nvCxnSpPr>
      <xdr:spPr>
        <a:xfrm flipH="1">
          <a:off x="452438" y="154782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128589</xdr:rowOff>
    </xdr:from>
    <xdr:to>
      <xdr:col>1</xdr:col>
      <xdr:colOff>447676</xdr:colOff>
      <xdr:row>1</xdr:row>
      <xdr:rowOff>128589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CxnSpPr/>
      </xdr:nvCxnSpPr>
      <xdr:spPr>
        <a:xfrm flipH="1">
          <a:off x="452438" y="31908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90489</xdr:rowOff>
    </xdr:from>
    <xdr:to>
      <xdr:col>1</xdr:col>
      <xdr:colOff>447676</xdr:colOff>
      <xdr:row>2</xdr:row>
      <xdr:rowOff>90489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CxnSpPr/>
      </xdr:nvCxnSpPr>
      <xdr:spPr>
        <a:xfrm flipH="1">
          <a:off x="452438" y="47148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-1</xdr:colOff>
      <xdr:row>35</xdr:row>
      <xdr:rowOff>121226</xdr:rowOff>
    </xdr:from>
    <xdr:to>
      <xdr:col>9</xdr:col>
      <xdr:colOff>-1</xdr:colOff>
      <xdr:row>61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D0855BFD-E7EF-4AF6-AA9D-B6F52D786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19</xdr:col>
      <xdr:colOff>800099</xdr:colOff>
      <xdr:row>6</xdr:row>
      <xdr:rowOff>0</xdr:rowOff>
    </xdr:from>
    <xdr:to>
      <xdr:col>20</xdr:col>
      <xdr:colOff>809624</xdr:colOff>
      <xdr:row>10</xdr:row>
      <xdr:rowOff>35502</xdr:rowOff>
    </xdr:to>
    <xdr:pic>
      <xdr:nvPicPr>
        <xdr:cNvPr id="53" name="Gráfico 52" descr="Círculo con flecha a la izquierda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0C08162-8BA7-441A-BE61-6FACABA1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flipH="1">
          <a:off x="24160162" y="1238250"/>
          <a:ext cx="914400" cy="892752"/>
        </a:xfrm>
        <a:prstGeom prst="rect">
          <a:avLst/>
        </a:prstGeom>
      </xdr:spPr>
    </xdr:pic>
    <xdr:clientData/>
  </xdr:twoCellAnchor>
  <xdr:twoCellAnchor>
    <xdr:from>
      <xdr:col>10</xdr:col>
      <xdr:colOff>-1</xdr:colOff>
      <xdr:row>35</xdr:row>
      <xdr:rowOff>114300</xdr:rowOff>
    </xdr:from>
    <xdr:to>
      <xdr:col>19</xdr:col>
      <xdr:colOff>917862</xdr:colOff>
      <xdr:row>61</xdr:row>
      <xdr:rowOff>0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62CA7F38-15B5-4594-A5BD-2EE9087E3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0</xdr:colOff>
      <xdr:row>5</xdr:row>
      <xdr:rowOff>166687</xdr:rowOff>
    </xdr:from>
    <xdr:to>
      <xdr:col>1</xdr:col>
      <xdr:colOff>461962</xdr:colOff>
      <xdr:row>10</xdr:row>
      <xdr:rowOff>0</xdr:rowOff>
    </xdr:to>
    <xdr:pic>
      <xdr:nvPicPr>
        <xdr:cNvPr id="45" name="Gráfico 44" descr="Círculo con flecha a la izquierd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B7B2CDE-DBFF-4ACB-BE58-8F3A4313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rot="10800000" flipH="1">
          <a:off x="0" y="1190625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-1</xdr:colOff>
      <xdr:row>3</xdr:row>
      <xdr:rowOff>74612</xdr:rowOff>
    </xdr:from>
    <xdr:to>
      <xdr:col>19</xdr:col>
      <xdr:colOff>831374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6" name="MES 12">
              <a:extLst>
                <a:ext uri="{FF2B5EF4-FFF2-40B4-BE49-F238E27FC236}">
                  <a16:creationId xmlns:a16="http://schemas.microsoft.com/office/drawing/2014/main" id="{60A9D825-3934-418A-A82F-53D0B920649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98999" y="684212"/>
              <a:ext cx="19678175" cy="12715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479138</xdr:colOff>
      <xdr:row>7</xdr:row>
      <xdr:rowOff>5875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6" name="AÑO 11">
              <a:extLst>
                <a:ext uri="{FF2B5EF4-FFF2-40B4-BE49-F238E27FC236}">
                  <a16:creationId xmlns:a16="http://schemas.microsoft.com/office/drawing/2014/main" id="{7B4D5D88-DEC8-4EF7-B107-C037D652C5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1064250</xdr:colOff>
      <xdr:row>4</xdr:row>
      <xdr:rowOff>79375</xdr:rowOff>
    </xdr:from>
    <xdr:to>
      <xdr:col>5</xdr:col>
      <xdr:colOff>0</xdr:colOff>
      <xdr:row>6</xdr:row>
      <xdr:rowOff>0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8EE00DEC-FC21-42E0-9FB7-3D2FDEA1FE34}"/>
            </a:ext>
          </a:extLst>
        </xdr:cNvPr>
        <xdr:cNvSpPr txBox="1"/>
      </xdr:nvSpPr>
      <xdr:spPr>
        <a:xfrm>
          <a:off x="3707438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179193</xdr:rowOff>
    </xdr:from>
    <xdr:to>
      <xdr:col>4</xdr:col>
      <xdr:colOff>199063</xdr:colOff>
      <xdr:row>8</xdr:row>
      <xdr:rowOff>204109</xdr:rowOff>
    </xdr:to>
    <xdr:pic>
      <xdr:nvPicPr>
        <xdr:cNvPr id="58" name="Gráfico 57" descr="Reloj de arena terminado">
          <a:extLst>
            <a:ext uri="{FF2B5EF4-FFF2-40B4-BE49-F238E27FC236}">
              <a16:creationId xmlns:a16="http://schemas.microsoft.com/office/drawing/2014/main" id="{E2E50978-5E51-45FB-8E79-9A8B845D8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5"/>
            </a:ext>
          </a:extLst>
        </a:blip>
        <a:stretch>
          <a:fillRect/>
        </a:stretch>
      </xdr:blipFill>
      <xdr:spPr>
        <a:xfrm>
          <a:off x="3945563" y="1417443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635001</xdr:colOff>
      <xdr:row>14</xdr:row>
      <xdr:rowOff>59268</xdr:rowOff>
    </xdr:from>
    <xdr:to>
      <xdr:col>18</xdr:col>
      <xdr:colOff>1678153</xdr:colOff>
      <xdr:row>29</xdr:row>
      <xdr:rowOff>190646</xdr:rowOff>
    </xdr:to>
    <xdr:graphicFrame macro="">
      <xdr:nvGraphicFramePr>
        <xdr:cNvPr id="60" name="HabVen_Evo">
          <a:extLst>
            <a:ext uri="{FF2B5EF4-FFF2-40B4-BE49-F238E27FC236}">
              <a16:creationId xmlns:a16="http://schemas.microsoft.com/office/drawing/2014/main" id="{CB266815-C66F-4600-97BD-7A27575C4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11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ED8E05"/>
        </a:solidFill>
        <a:ln w="9525" cmpd="sng">
          <a:solidFill>
            <a:srgbClr val="ED8E0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I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N G R E S O S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9</xdr:col>
      <xdr:colOff>1</xdr:colOff>
      <xdr:row>61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648200" y="5829300"/>
          <a:ext cx="6248401" cy="5267325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31</xdr:row>
      <xdr:rowOff>142874</xdr:rowOff>
    </xdr:from>
    <xdr:to>
      <xdr:col>20</xdr:col>
      <xdr:colOff>0</xdr:colOff>
      <xdr:row>61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rgbClr val="7F7F7F">
            <a:alpha val="69804"/>
          </a:srgb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20</xdr:col>
      <xdr:colOff>0</xdr:colOff>
      <xdr:row>100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848690</xdr:colOff>
      <xdr:row>32</xdr:row>
      <xdr:rowOff>76446</xdr:rowOff>
    </xdr:from>
    <xdr:to>
      <xdr:col>8</xdr:col>
      <xdr:colOff>1563686</xdr:colOff>
      <xdr:row>35</xdr:row>
      <xdr:rowOff>119062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5547690" y="6299446"/>
          <a:ext cx="5261596" cy="576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Ingresos por Categoría (Miles)</a:t>
          </a:r>
        </a:p>
      </xdr:txBody>
    </xdr:sp>
    <xdr:clientData/>
  </xdr:twoCellAnchor>
  <xdr:twoCellAnchor editAs="oneCell">
    <xdr:from>
      <xdr:col>5</xdr:col>
      <xdr:colOff>417323</xdr:colOff>
      <xdr:row>32</xdr:row>
      <xdr:rowOff>130448</xdr:rowOff>
    </xdr:from>
    <xdr:to>
      <xdr:col>5</xdr:col>
      <xdr:colOff>1089369</xdr:colOff>
      <xdr:row>35</xdr:row>
      <xdr:rowOff>165535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065523" y="5959748"/>
          <a:ext cx="672046" cy="597062"/>
        </a:xfrm>
        <a:prstGeom prst="rect">
          <a:avLst/>
        </a:prstGeom>
      </xdr:spPr>
    </xdr:pic>
    <xdr:clientData/>
  </xdr:twoCellAnchor>
  <xdr:twoCellAnchor editAs="oneCell">
    <xdr:from>
      <xdr:col>5</xdr:col>
      <xdr:colOff>536203</xdr:colOff>
      <xdr:row>64</xdr:row>
      <xdr:rowOff>76201</xdr:rowOff>
    </xdr:from>
    <xdr:to>
      <xdr:col>5</xdr:col>
      <xdr:colOff>1709422</xdr:colOff>
      <xdr:row>69</xdr:row>
      <xdr:rowOff>22637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235203" y="11988801"/>
          <a:ext cx="1173219" cy="835436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12</xdr:row>
      <xdr:rowOff>1</xdr:rowOff>
    </xdr:from>
    <xdr:to>
      <xdr:col>20</xdr:col>
      <xdr:colOff>1</xdr:colOff>
      <xdr:row>29</xdr:row>
      <xdr:rowOff>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1477626" y="1819276"/>
          <a:ext cx="12858750" cy="343852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9</xdr:col>
      <xdr:colOff>333373</xdr:colOff>
      <xdr:row>11</xdr:row>
      <xdr:rowOff>51522</xdr:rowOff>
    </xdr:from>
    <xdr:to>
      <xdr:col>13</xdr:col>
      <xdr:colOff>1523999</xdr:colOff>
      <xdr:row>14</xdr:row>
      <xdr:rowOff>159473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1306173" y="2058122"/>
          <a:ext cx="5686426" cy="717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Ingresos (Miles)</a:t>
          </a:r>
        </a:p>
      </xdr:txBody>
    </xdr:sp>
    <xdr:clientData/>
  </xdr:twoCellAnchor>
  <xdr:twoCellAnchor editAs="oneCell">
    <xdr:from>
      <xdr:col>10</xdr:col>
      <xdr:colOff>128408</xdr:colOff>
      <xdr:row>15</xdr:row>
      <xdr:rowOff>22224</xdr:rowOff>
    </xdr:from>
    <xdr:to>
      <xdr:col>11</xdr:col>
      <xdr:colOff>967193</xdr:colOff>
      <xdr:row>20</xdr:row>
      <xdr:rowOff>125911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685408" y="2841624"/>
          <a:ext cx="1295985" cy="1119687"/>
        </a:xfrm>
        <a:prstGeom prst="rect">
          <a:avLst/>
        </a:prstGeom>
      </xdr:spPr>
    </xdr:pic>
    <xdr:clientData/>
  </xdr:twoCellAnchor>
  <xdr:twoCellAnchor>
    <xdr:from>
      <xdr:col>11</xdr:col>
      <xdr:colOff>525187</xdr:colOff>
      <xdr:row>32</xdr:row>
      <xdr:rowOff>1588</xdr:rowOff>
    </xdr:from>
    <xdr:to>
      <xdr:col>14</xdr:col>
      <xdr:colOff>23812</xdr:colOff>
      <xdr:row>35</xdr:row>
      <xdr:rowOff>57150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2431437" y="6288088"/>
          <a:ext cx="4642125" cy="6270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Ingresos por Tipo (Miles)</a:t>
          </a:r>
        </a:p>
      </xdr:txBody>
    </xdr:sp>
    <xdr:clientData/>
  </xdr:twoCellAnchor>
  <xdr:twoCellAnchor>
    <xdr:from>
      <xdr:col>5</xdr:col>
      <xdr:colOff>1105143</xdr:colOff>
      <xdr:row>64</xdr:row>
      <xdr:rowOff>145474</xdr:rowOff>
    </xdr:from>
    <xdr:to>
      <xdr:col>9</xdr:col>
      <xdr:colOff>523875</xdr:colOff>
      <xdr:row>67</xdr:row>
      <xdr:rowOff>177568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5804143" y="12058074"/>
          <a:ext cx="5692532" cy="565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Ingresos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 (Miles)</a:t>
          </a:r>
        </a:p>
      </xdr:txBody>
    </xdr:sp>
    <xdr:clientData/>
  </xdr:twoCellAnchor>
  <xdr:twoCellAnchor editAs="oneCell">
    <xdr:from>
      <xdr:col>10</xdr:col>
      <xdr:colOff>320591</xdr:colOff>
      <xdr:row>32</xdr:row>
      <xdr:rowOff>93340</xdr:rowOff>
    </xdr:from>
    <xdr:to>
      <xdr:col>11</xdr:col>
      <xdr:colOff>669684</xdr:colOff>
      <xdr:row>36</xdr:row>
      <xdr:rowOff>51340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3</xdr:col>
      <xdr:colOff>449035</xdr:colOff>
      <xdr:row>89</xdr:row>
      <xdr:rowOff>163285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0" y="3537857"/>
          <a:ext cx="4204606" cy="1279071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20</xdr:row>
      <xdr:rowOff>0</xdr:rowOff>
    </xdr:from>
    <xdr:to>
      <xdr:col>3</xdr:col>
      <xdr:colOff>0</xdr:colOff>
      <xdr:row>21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19</xdr:row>
      <xdr:rowOff>74363</xdr:rowOff>
    </xdr:from>
    <xdr:to>
      <xdr:col>1</xdr:col>
      <xdr:colOff>502135</xdr:colOff>
      <xdr:row>22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435429</xdr:colOff>
      <xdr:row>24</xdr:row>
      <xdr:rowOff>13607</xdr:rowOff>
    </xdr:from>
    <xdr:to>
      <xdr:col>2</xdr:col>
      <xdr:colOff>1088571</xdr:colOff>
      <xdr:row>37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15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5429" y="4721678"/>
              <a:ext cx="3306535" cy="24220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225569</xdr:colOff>
      <xdr:row>14</xdr:row>
      <xdr:rowOff>15300</xdr:rowOff>
    </xdr:from>
    <xdr:to>
      <xdr:col>13</xdr:col>
      <xdr:colOff>1095375</xdr:colOff>
      <xdr:row>14</xdr:row>
      <xdr:rowOff>17462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CxnSpPr/>
      </xdr:nvCxnSpPr>
      <xdr:spPr>
        <a:xfrm>
          <a:off x="11782569" y="2631500"/>
          <a:ext cx="4781406" cy="216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449034</xdr:colOff>
      <xdr:row>39</xdr:row>
      <xdr:rowOff>24493</xdr:rowOff>
    </xdr:from>
    <xdr:to>
      <xdr:col>3</xdr:col>
      <xdr:colOff>6801</xdr:colOff>
      <xdr:row>60</xdr:row>
      <xdr:rowOff>149679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15">
              <a:extLst>
                <a:ext uri="{FF2B5EF4-FFF2-40B4-BE49-F238E27FC236}">
                  <a16:creationId xmlns:a16="http://schemas.microsoft.com/office/drawing/2014/main" id="{00000000-0008-0000-07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4" y="7522029"/>
              <a:ext cx="3306535" cy="38399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1828454</xdr:colOff>
      <xdr:row>68</xdr:row>
      <xdr:rowOff>15875</xdr:rowOff>
    </xdr:from>
    <xdr:to>
      <xdr:col>8</xdr:col>
      <xdr:colOff>1523999</xdr:colOff>
      <xdr:row>68</xdr:row>
      <xdr:rowOff>55425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/>
      </xdr:nvCxnSpPr>
      <xdr:spPr>
        <a:xfrm flipV="1">
          <a:off x="6527454" y="12639675"/>
          <a:ext cx="4242145" cy="3955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1099627</xdr:colOff>
      <xdr:row>35</xdr:row>
      <xdr:rowOff>119062</xdr:rowOff>
    </xdr:from>
    <xdr:to>
      <xdr:col>8</xdr:col>
      <xdr:colOff>1252537</xdr:colOff>
      <xdr:row>35</xdr:row>
      <xdr:rowOff>121569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CxnSpPr/>
      </xdr:nvCxnSpPr>
      <xdr:spPr>
        <a:xfrm flipV="1">
          <a:off x="5798627" y="6875462"/>
          <a:ext cx="4699510" cy="2507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63</xdr:row>
      <xdr:rowOff>27213</xdr:rowOff>
    </xdr:from>
    <xdr:to>
      <xdr:col>3</xdr:col>
      <xdr:colOff>0</xdr:colOff>
      <xdr:row>88</xdr:row>
      <xdr:rowOff>27213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15">
              <a:extLst>
                <a:ext uri="{FF2B5EF4-FFF2-40B4-BE49-F238E27FC236}">
                  <a16:creationId xmlns:a16="http://schemas.microsoft.com/office/drawing/2014/main" id="{00000000-0008-0000-07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11770177"/>
              <a:ext cx="3306535" cy="44631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838918</xdr:colOff>
      <xdr:row>35</xdr:row>
      <xdr:rowOff>0</xdr:rowOff>
    </xdr:from>
    <xdr:to>
      <xdr:col>13</xdr:col>
      <xdr:colOff>1428749</xdr:colOff>
      <xdr:row>35</xdr:row>
      <xdr:rowOff>6792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/>
      </xdr:nvCxnSpPr>
      <xdr:spPr>
        <a:xfrm flipV="1">
          <a:off x="12745168" y="6858000"/>
          <a:ext cx="4018831" cy="679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410936</xdr:colOff>
      <xdr:row>92</xdr:row>
      <xdr:rowOff>91167</xdr:rowOff>
    </xdr:from>
    <xdr:to>
      <xdr:col>3</xdr:col>
      <xdr:colOff>410936</xdr:colOff>
      <xdr:row>99</xdr:row>
      <xdr:rowOff>96609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936" y="17004846"/>
          <a:ext cx="3755571" cy="1243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47634</xdr:colOff>
      <xdr:row>18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18</xdr:row>
      <xdr:rowOff>102733</xdr:rowOff>
    </xdr:from>
    <xdr:to>
      <xdr:col>7</xdr:col>
      <xdr:colOff>997652</xdr:colOff>
      <xdr:row>24</xdr:row>
      <xdr:rowOff>166686</xdr:rowOff>
    </xdr:to>
    <xdr:pic>
      <xdr:nvPicPr>
        <xdr:cNvPr id="36" name="Gráfico 35" descr="Dinero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7215188" y="3222171"/>
          <a:ext cx="1235777" cy="123076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69</xdr:row>
      <xdr:rowOff>50800</xdr:rowOff>
    </xdr:from>
    <xdr:to>
      <xdr:col>20</xdr:col>
      <xdr:colOff>0</xdr:colOff>
      <xdr:row>100</xdr:row>
      <xdr:rowOff>50800</xdr:rowOff>
    </xdr:to>
    <xdr:graphicFrame macro="">
      <xdr:nvGraphicFramePr>
        <xdr:cNvPr id="37" name="Ing_Sect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173182</xdr:colOff>
      <xdr:row>0</xdr:row>
      <xdr:rowOff>0</xdr:rowOff>
    </xdr:from>
    <xdr:to>
      <xdr:col>1</xdr:col>
      <xdr:colOff>1704326</xdr:colOff>
      <xdr:row>2</xdr:row>
      <xdr:rowOff>235960</xdr:rowOff>
    </xdr:to>
    <xdr:sp macro="" textlink="">
      <xdr:nvSpPr>
        <xdr:cNvPr id="39" name="Rectángulo 3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173182" y="0"/>
          <a:ext cx="1981417" cy="582324"/>
        </a:xfrm>
        <a:prstGeom prst="rect">
          <a:avLst/>
        </a:prstGeom>
        <a:solidFill>
          <a:srgbClr val="ED8E0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-1</xdr:colOff>
      <xdr:row>36</xdr:row>
      <xdr:rowOff>0</xdr:rowOff>
    </xdr:from>
    <xdr:to>
      <xdr:col>9</xdr:col>
      <xdr:colOff>-1</xdr:colOff>
      <xdr:row>63</xdr:row>
      <xdr:rowOff>0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7F18EA6F-78BF-4CC5-98EE-216827163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19</xdr:col>
      <xdr:colOff>823912</xdr:colOff>
      <xdr:row>6</xdr:row>
      <xdr:rowOff>0</xdr:rowOff>
    </xdr:from>
    <xdr:to>
      <xdr:col>21</xdr:col>
      <xdr:colOff>0</xdr:colOff>
      <xdr:row>10</xdr:row>
      <xdr:rowOff>35502</xdr:rowOff>
    </xdr:to>
    <xdr:pic>
      <xdr:nvPicPr>
        <xdr:cNvPr id="47" name="Gráfico 46" descr="Círculo con flecha a la izquierda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78A19E2-710C-43D1-9325-B31370A76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flipH="1">
          <a:off x="24183975" y="1238250"/>
          <a:ext cx="914400" cy="8927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166687</xdr:rowOff>
    </xdr:from>
    <xdr:to>
      <xdr:col>1</xdr:col>
      <xdr:colOff>461962</xdr:colOff>
      <xdr:row>10</xdr:row>
      <xdr:rowOff>0</xdr:rowOff>
    </xdr:to>
    <xdr:pic>
      <xdr:nvPicPr>
        <xdr:cNvPr id="44" name="Gráfico 43" descr="Círculo con flecha a la izquierd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B46FA2C-E6A0-49FA-BEE6-B51AC5476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rot="10800000" flipH="1">
          <a:off x="0" y="1190625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7239</xdr:colOff>
      <xdr:row>3</xdr:row>
      <xdr:rowOff>82828</xdr:rowOff>
    </xdr:from>
    <xdr:to>
      <xdr:col>19</xdr:col>
      <xdr:colOff>844826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3" name="MES 14">
              <a:extLst>
                <a:ext uri="{FF2B5EF4-FFF2-40B4-BE49-F238E27FC236}">
                  <a16:creationId xmlns:a16="http://schemas.microsoft.com/office/drawing/2014/main" id="{9351E59A-70F4-4A0D-AA12-E61C45CA33C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62065" y="695741"/>
              <a:ext cx="19605978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73501</xdr:colOff>
      <xdr:row>1</xdr:row>
      <xdr:rowOff>0</xdr:rowOff>
    </xdr:from>
    <xdr:to>
      <xdr:col>7</xdr:col>
      <xdr:colOff>552639</xdr:colOff>
      <xdr:row>6</xdr:row>
      <xdr:rowOff>212250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4" name="AÑO 13">
              <a:extLst>
                <a:ext uri="{FF2B5EF4-FFF2-40B4-BE49-F238E27FC236}">
                  <a16:creationId xmlns:a16="http://schemas.microsoft.com/office/drawing/2014/main" id="{A6C9856E-4B0A-4E8E-BBBC-5E922DFEB8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9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42376</xdr:colOff>
      <xdr:row>4</xdr:row>
      <xdr:rowOff>79375</xdr:rowOff>
    </xdr:from>
    <xdr:to>
      <xdr:col>5</xdr:col>
      <xdr:colOff>73501</xdr:colOff>
      <xdr:row>6</xdr:row>
      <xdr:rowOff>0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9C5D43E2-E8EC-408D-96A5-82AD86AB3EB8}"/>
            </a:ext>
          </a:extLst>
        </xdr:cNvPr>
        <xdr:cNvSpPr txBox="1"/>
      </xdr:nvSpPr>
      <xdr:spPr>
        <a:xfrm>
          <a:off x="3780939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280501</xdr:colOff>
      <xdr:row>6</xdr:row>
      <xdr:rowOff>179193</xdr:rowOff>
    </xdr:from>
    <xdr:to>
      <xdr:col>4</xdr:col>
      <xdr:colOff>272564</xdr:colOff>
      <xdr:row>8</xdr:row>
      <xdr:rowOff>204109</xdr:rowOff>
    </xdr:to>
    <xdr:pic>
      <xdr:nvPicPr>
        <xdr:cNvPr id="56" name="Gráfico 55" descr="Reloj de arena terminado">
          <a:extLst>
            <a:ext uri="{FF2B5EF4-FFF2-40B4-BE49-F238E27FC236}">
              <a16:creationId xmlns:a16="http://schemas.microsoft.com/office/drawing/2014/main" id="{B58755C2-E066-4ED4-8C94-B43777FC8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>
          <a:off x="4019064" y="1417443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1574800</xdr:colOff>
      <xdr:row>14</xdr:row>
      <xdr:rowOff>127000</xdr:rowOff>
    </xdr:from>
    <xdr:to>
      <xdr:col>19</xdr:col>
      <xdr:colOff>812800</xdr:colOff>
      <xdr:row>29</xdr:row>
      <xdr:rowOff>0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2DE41BA4-BE32-46B7-ADB8-500B1397A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</xdr:col>
      <xdr:colOff>41413</xdr:colOff>
      <xdr:row>36</xdr:row>
      <xdr:rowOff>101600</xdr:rowOff>
    </xdr:from>
    <xdr:to>
      <xdr:col>19</xdr:col>
      <xdr:colOff>890381</xdr:colOff>
      <xdr:row>60</xdr:row>
      <xdr:rowOff>152399</xdr:rowOff>
    </xdr:to>
    <xdr:graphicFrame macro="">
      <xdr:nvGraphicFramePr>
        <xdr:cNvPr id="17" name="Ing_Tipo">
          <a:extLst>
            <a:ext uri="{FF2B5EF4-FFF2-40B4-BE49-F238E27FC236}">
              <a16:creationId xmlns:a16="http://schemas.microsoft.com/office/drawing/2014/main" id="{49BDCC46-4373-4524-959C-131A3C388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32</xdr:row>
      <xdr:rowOff>15876</xdr:rowOff>
    </xdr:from>
    <xdr:to>
      <xdr:col>9</xdr:col>
      <xdr:colOff>15875</xdr:colOff>
      <xdr:row>61</xdr:row>
      <xdr:rowOff>15875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631837" y="5877414"/>
          <a:ext cx="6276730" cy="500673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31750</xdr:colOff>
      <xdr:row>32</xdr:row>
      <xdr:rowOff>17318</xdr:rowOff>
    </xdr:from>
    <xdr:to>
      <xdr:col>20</xdr:col>
      <xdr:colOff>-1</xdr:colOff>
      <xdr:row>60</xdr:row>
      <xdr:rowOff>166688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1485563" y="6303818"/>
          <a:ext cx="12779374" cy="548337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4</xdr:col>
      <xdr:colOff>420686</xdr:colOff>
      <xdr:row>63</xdr:row>
      <xdr:rowOff>66675</xdr:rowOff>
    </xdr:from>
    <xdr:to>
      <xdr:col>19</xdr:col>
      <xdr:colOff>854075</xdr:colOff>
      <xdr:row>99</xdr:row>
      <xdr:rowOff>66675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662486" y="11801475"/>
          <a:ext cx="19737389" cy="6400800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1014227</xdr:colOff>
      <xdr:row>32</xdr:row>
      <xdr:rowOff>68118</xdr:rowOff>
    </xdr:from>
    <xdr:to>
      <xdr:col>8</xdr:col>
      <xdr:colOff>781277</xdr:colOff>
      <xdr:row>35</xdr:row>
      <xdr:rowOff>78013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5713227" y="6291118"/>
          <a:ext cx="4313650" cy="5432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24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Ll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egadas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546531</xdr:colOff>
      <xdr:row>32</xdr:row>
      <xdr:rowOff>93661</xdr:rowOff>
    </xdr:from>
    <xdr:to>
      <xdr:col>5</xdr:col>
      <xdr:colOff>1220963</xdr:colOff>
      <xdr:row>35</xdr:row>
      <xdr:rowOff>138271</xdr:rowOff>
    </xdr:to>
    <xdr:pic>
      <xdr:nvPicPr>
        <xdr:cNvPr id="6" name="Gráfico 5" descr="Cinta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245531" y="6316661"/>
          <a:ext cx="674432" cy="578010"/>
        </a:xfrm>
        <a:prstGeom prst="rect">
          <a:avLst/>
        </a:prstGeom>
      </xdr:spPr>
    </xdr:pic>
    <xdr:clientData/>
  </xdr:twoCellAnchor>
  <xdr:twoCellAnchor editAs="oneCell">
    <xdr:from>
      <xdr:col>5</xdr:col>
      <xdr:colOff>537477</xdr:colOff>
      <xdr:row>63</xdr:row>
      <xdr:rowOff>173467</xdr:rowOff>
    </xdr:from>
    <xdr:to>
      <xdr:col>5</xdr:col>
      <xdr:colOff>1606797</xdr:colOff>
      <xdr:row>68</xdr:row>
      <xdr:rowOff>106567</xdr:rowOff>
    </xdr:to>
    <xdr:pic>
      <xdr:nvPicPr>
        <xdr:cNvPr id="7" name="Gráfico 6" descr="Mapa con marcador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236477" y="11908267"/>
          <a:ext cx="1069320" cy="822100"/>
        </a:xfrm>
        <a:prstGeom prst="rect">
          <a:avLst/>
        </a:prstGeom>
      </xdr:spPr>
    </xdr:pic>
    <xdr:clientData/>
  </xdr:twoCellAnchor>
  <xdr:twoCellAnchor>
    <xdr:from>
      <xdr:col>10</xdr:col>
      <xdr:colOff>56172</xdr:colOff>
      <xdr:row>12</xdr:row>
      <xdr:rowOff>16830</xdr:rowOff>
    </xdr:from>
    <xdr:to>
      <xdr:col>20</xdr:col>
      <xdr:colOff>40298</xdr:colOff>
      <xdr:row>29</xdr:row>
      <xdr:rowOff>130419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1619522" y="1921830"/>
          <a:ext cx="12919076" cy="361878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82550</xdr:colOff>
      <xdr:row>11</xdr:row>
      <xdr:rowOff>127000</xdr:rowOff>
    </xdr:from>
    <xdr:to>
      <xdr:col>13</xdr:col>
      <xdr:colOff>82550</xdr:colOff>
      <xdr:row>14</xdr:row>
      <xdr:rowOff>199626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11639550" y="2133600"/>
          <a:ext cx="3911600" cy="682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Evolución de Llegadas</a:t>
          </a:r>
        </a:p>
      </xdr:txBody>
    </xdr:sp>
    <xdr:clientData/>
  </xdr:twoCellAnchor>
  <xdr:twoCellAnchor>
    <xdr:from>
      <xdr:col>11</xdr:col>
      <xdr:colOff>1111249</xdr:colOff>
      <xdr:row>31</xdr:row>
      <xdr:rowOff>121227</xdr:rowOff>
    </xdr:from>
    <xdr:to>
      <xdr:col>13</xdr:col>
      <xdr:colOff>726830</xdr:colOff>
      <xdr:row>35</xdr:row>
      <xdr:rowOff>133350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3125449" y="6166427"/>
          <a:ext cx="3069981" cy="723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Llegadas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1112840</xdr:colOff>
      <xdr:row>64</xdr:row>
      <xdr:rowOff>3463</xdr:rowOff>
    </xdr:from>
    <xdr:to>
      <xdr:col>8</xdr:col>
      <xdr:colOff>1227140</xdr:colOff>
      <xdr:row>67</xdr:row>
      <xdr:rowOff>171771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5811840" y="11916063"/>
          <a:ext cx="4660900" cy="701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Llegadas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11</xdr:col>
      <xdr:colOff>195178</xdr:colOff>
      <xdr:row>32</xdr:row>
      <xdr:rowOff>61672</xdr:rowOff>
    </xdr:from>
    <xdr:to>
      <xdr:col>11</xdr:col>
      <xdr:colOff>1012566</xdr:colOff>
      <xdr:row>36</xdr:row>
      <xdr:rowOff>19672</xdr:rowOff>
    </xdr:to>
    <xdr:pic>
      <xdr:nvPicPr>
        <xdr:cNvPr id="13" name="Gráfico 12" descr="Ciudad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2209378" y="6284672"/>
          <a:ext cx="817388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217713</xdr:rowOff>
    </xdr:from>
    <xdr:to>
      <xdr:col>4</xdr:col>
      <xdr:colOff>13607</xdr:colOff>
      <xdr:row>90</xdr:row>
      <xdr:rowOff>13607</xdr:rowOff>
    </xdr:to>
    <xdr:sp macro="" textlink="">
      <xdr:nvSpPr>
        <xdr:cNvPr id="14" name="Rectángulo: esquinas redondeadas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0" y="3537856"/>
          <a:ext cx="4218214" cy="12777108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8200</xdr:colOff>
      <xdr:row>24</xdr:row>
      <xdr:rowOff>13550</xdr:rowOff>
    </xdr:from>
    <xdr:to>
      <xdr:col>3</xdr:col>
      <xdr:colOff>13608</xdr:colOff>
      <xdr:row>37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ATEGORÍA DE ALOJAMIENTO DEL ESTABLECIMIENTO 21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2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771" y="4367837"/>
              <a:ext cx="3316480" cy="16193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10</xdr:col>
      <xdr:colOff>228600</xdr:colOff>
      <xdr:row>14</xdr:row>
      <xdr:rowOff>76200</xdr:rowOff>
    </xdr:from>
    <xdr:to>
      <xdr:col>12</xdr:col>
      <xdr:colOff>1651000</xdr:colOff>
      <xdr:row>14</xdr:row>
      <xdr:rowOff>101600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11785600" y="2692400"/>
          <a:ext cx="3606800" cy="2540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8201</xdr:colOff>
      <xdr:row>39</xdr:row>
      <xdr:rowOff>39504</xdr:rowOff>
    </xdr:from>
    <xdr:to>
      <xdr:col>3</xdr:col>
      <xdr:colOff>27215</xdr:colOff>
      <xdr:row>60</xdr:row>
      <xdr:rowOff>136071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DE ALOJAMIENTO 21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2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37" y="7537040"/>
              <a:ext cx="3325549" cy="38113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27214</xdr:colOff>
      <xdr:row>63</xdr:row>
      <xdr:rowOff>1</xdr:rowOff>
    </xdr:from>
    <xdr:to>
      <xdr:col>3</xdr:col>
      <xdr:colOff>54429</xdr:colOff>
      <xdr:row>87</xdr:row>
      <xdr:rowOff>136071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SECTOR 21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2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6250" y="11742965"/>
              <a:ext cx="3333750" cy="43814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1725796</xdr:colOff>
      <xdr:row>67</xdr:row>
      <xdr:rowOff>95250</xdr:rowOff>
    </xdr:from>
    <xdr:to>
      <xdr:col>8</xdr:col>
      <xdr:colOff>614484</xdr:colOff>
      <xdr:row>67</xdr:row>
      <xdr:rowOff>126792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 flipV="1">
          <a:off x="6424796" y="12541250"/>
          <a:ext cx="3435288" cy="3154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1227015</xdr:colOff>
      <xdr:row>35</xdr:row>
      <xdr:rowOff>74247</xdr:rowOff>
    </xdr:from>
    <xdr:to>
      <xdr:col>8</xdr:col>
      <xdr:colOff>454065</xdr:colOff>
      <xdr:row>35</xdr:row>
      <xdr:rowOff>74247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5926015" y="6830647"/>
          <a:ext cx="37736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1191342</xdr:colOff>
      <xdr:row>35</xdr:row>
      <xdr:rowOff>100693</xdr:rowOff>
    </xdr:from>
    <xdr:to>
      <xdr:col>13</xdr:col>
      <xdr:colOff>704850</xdr:colOff>
      <xdr:row>35</xdr:row>
      <xdr:rowOff>117719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/>
      </xdr:nvCxnSpPr>
      <xdr:spPr>
        <a:xfrm>
          <a:off x="13205542" y="6857093"/>
          <a:ext cx="2967908" cy="17026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37</xdr:row>
      <xdr:rowOff>152400</xdr:rowOff>
    </xdr:from>
    <xdr:to>
      <xdr:col>20</xdr:col>
      <xdr:colOff>0</xdr:colOff>
      <xdr:row>61</xdr:row>
      <xdr:rowOff>0</xdr:rowOff>
    </xdr:to>
    <xdr:graphicFrame macro="">
      <xdr:nvGraphicFramePr>
        <xdr:cNvPr id="22" name="Lleg_Tipo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337959</xdr:colOff>
      <xdr:row>92</xdr:row>
      <xdr:rowOff>84117</xdr:rowOff>
    </xdr:from>
    <xdr:to>
      <xdr:col>4</xdr:col>
      <xdr:colOff>25497</xdr:colOff>
      <xdr:row>99</xdr:row>
      <xdr:rowOff>84117</xdr:rowOff>
    </xdr:to>
    <xdr:pic>
      <xdr:nvPicPr>
        <xdr:cNvPr id="23" name="Imagen 22" descr="EPN-TECH EP Logo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59" y="16956974"/>
          <a:ext cx="389214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21</xdr:col>
      <xdr:colOff>0</xdr:colOff>
      <xdr:row>11</xdr:row>
      <xdr:rowOff>-1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0" y="0"/>
          <a:ext cx="25074563" cy="1833562"/>
        </a:xfrm>
        <a:prstGeom prst="rect">
          <a:avLst/>
        </a:prstGeom>
        <a:solidFill>
          <a:srgbClr val="003078"/>
        </a:solidFill>
        <a:ln w="9525" cmpd="sng">
          <a:solidFill>
            <a:srgbClr val="003078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L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L E G A D A S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 editAs="oneCell">
    <xdr:from>
      <xdr:col>0</xdr:col>
      <xdr:colOff>435429</xdr:colOff>
      <xdr:row>12</xdr:row>
      <xdr:rowOff>0</xdr:rowOff>
    </xdr:from>
    <xdr:to>
      <xdr:col>4</xdr:col>
      <xdr:colOff>60049</xdr:colOff>
      <xdr:row>18</xdr:row>
      <xdr:rowOff>8815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35429" y="1905000"/>
          <a:ext cx="3853720" cy="1355922"/>
        </a:xfrm>
        <a:prstGeom prst="rect">
          <a:avLst/>
        </a:prstGeom>
      </xdr:spPr>
    </xdr:pic>
    <xdr:clientData/>
  </xdr:twoCellAnchor>
  <xdr:twoCellAnchor>
    <xdr:from>
      <xdr:col>0</xdr:col>
      <xdr:colOff>367393</xdr:colOff>
      <xdr:row>20</xdr:row>
      <xdr:rowOff>4596</xdr:rowOff>
    </xdr:from>
    <xdr:to>
      <xdr:col>2</xdr:col>
      <xdr:colOff>1101756</xdr:colOff>
      <xdr:row>21</xdr:row>
      <xdr:rowOff>127953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/>
      </xdr:nvSpPr>
      <xdr:spPr>
        <a:xfrm>
          <a:off x="367393" y="3547896"/>
          <a:ext cx="3382313" cy="313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5901</xdr:colOff>
      <xdr:row>19</xdr:row>
      <xdr:rowOff>81642</xdr:rowOff>
    </xdr:from>
    <xdr:to>
      <xdr:col>1</xdr:col>
      <xdr:colOff>508036</xdr:colOff>
      <xdr:row>22</xdr:row>
      <xdr:rowOff>3464</xdr:rowOff>
    </xdr:to>
    <xdr:pic>
      <xdr:nvPicPr>
        <xdr:cNvPr id="34" name="Gráfico 33" descr="Filtro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1"/>
            </a:ext>
          </a:extLst>
        </a:blip>
        <a:stretch>
          <a:fillRect/>
        </a:stretch>
      </xdr:blipFill>
      <xdr:spPr>
        <a:xfrm>
          <a:off x="453576" y="3434442"/>
          <a:ext cx="502135" cy="489088"/>
        </a:xfrm>
        <a:prstGeom prst="rect">
          <a:avLst/>
        </a:prstGeom>
      </xdr:spPr>
    </xdr:pic>
    <xdr:clientData/>
  </xdr:twoCellAnchor>
  <xdr:twoCellAnchor>
    <xdr:from>
      <xdr:col>1</xdr:col>
      <xdr:colOff>5901</xdr:colOff>
      <xdr:row>21</xdr:row>
      <xdr:rowOff>189730</xdr:rowOff>
    </xdr:from>
    <xdr:to>
      <xdr:col>2</xdr:col>
      <xdr:colOff>1101756</xdr:colOff>
      <xdr:row>21</xdr:row>
      <xdr:rowOff>189730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CxnSpPr/>
      </xdr:nvCxnSpPr>
      <xdr:spPr>
        <a:xfrm>
          <a:off x="453576" y="3923530"/>
          <a:ext cx="329613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130174</xdr:colOff>
      <xdr:row>15</xdr:row>
      <xdr:rowOff>31751</xdr:rowOff>
    </xdr:from>
    <xdr:to>
      <xdr:col>11</xdr:col>
      <xdr:colOff>968959</xdr:colOff>
      <xdr:row>20</xdr:row>
      <xdr:rowOff>116389</xdr:rowOff>
    </xdr:to>
    <xdr:pic>
      <xdr:nvPicPr>
        <xdr:cNvPr id="36" name="Gráfico 35" descr="Tendencia al alza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3"/>
            </a:ext>
          </a:extLst>
        </a:blip>
        <a:stretch>
          <a:fillRect/>
        </a:stretch>
      </xdr:blipFill>
      <xdr:spPr>
        <a:xfrm>
          <a:off x="11687174" y="2851151"/>
          <a:ext cx="1295985" cy="1100638"/>
        </a:xfrm>
        <a:prstGeom prst="rect">
          <a:avLst/>
        </a:prstGeom>
      </xdr:spPr>
    </xdr:pic>
    <xdr:clientData/>
  </xdr:twoCellAnchor>
  <xdr:twoCellAnchor editAs="oneCell">
    <xdr:from>
      <xdr:col>6</xdr:col>
      <xdr:colOff>830734</xdr:colOff>
      <xdr:row>19</xdr:row>
      <xdr:rowOff>125115</xdr:rowOff>
    </xdr:from>
    <xdr:to>
      <xdr:col>7</xdr:col>
      <xdr:colOff>841481</xdr:colOff>
      <xdr:row>24</xdr:row>
      <xdr:rowOff>40262</xdr:rowOff>
    </xdr:to>
    <xdr:pic>
      <xdr:nvPicPr>
        <xdr:cNvPr id="43" name="Gráfico 42" descr="Niños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5"/>
            </a:ext>
          </a:extLst>
        </a:blip>
        <a:stretch>
          <a:fillRect/>
        </a:stretch>
      </xdr:blipFill>
      <xdr:spPr>
        <a:xfrm>
          <a:off x="7434734" y="3757315"/>
          <a:ext cx="925147" cy="931147"/>
        </a:xfrm>
        <a:prstGeom prst="rect">
          <a:avLst/>
        </a:prstGeom>
      </xdr:spPr>
    </xdr:pic>
    <xdr:clientData/>
  </xdr:twoCellAnchor>
  <xdr:twoCellAnchor>
    <xdr:from>
      <xdr:col>0</xdr:col>
      <xdr:colOff>176892</xdr:colOff>
      <xdr:row>0</xdr:row>
      <xdr:rowOff>0</xdr:rowOff>
    </xdr:from>
    <xdr:to>
      <xdr:col>1</xdr:col>
      <xdr:colOff>1708036</xdr:colOff>
      <xdr:row>2</xdr:row>
      <xdr:rowOff>190500</xdr:rowOff>
    </xdr:to>
    <xdr:sp macro="" textlink="">
      <xdr:nvSpPr>
        <xdr:cNvPr id="38" name="Rectángulo 3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/>
      </xdr:nvSpPr>
      <xdr:spPr>
        <a:xfrm>
          <a:off x="176892" y="0"/>
          <a:ext cx="1980180" cy="544286"/>
        </a:xfrm>
        <a:prstGeom prst="rect">
          <a:avLst/>
        </a:prstGeom>
        <a:solidFill>
          <a:srgbClr val="00307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36</xdr:row>
      <xdr:rowOff>0</xdr:rowOff>
    </xdr:from>
    <xdr:to>
      <xdr:col>9</xdr:col>
      <xdr:colOff>0</xdr:colOff>
      <xdr:row>63</xdr:row>
      <xdr:rowOff>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FF807108-1B82-4B16-B3EB-48389685B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1435101</xdr:colOff>
      <xdr:row>14</xdr:row>
      <xdr:rowOff>114300</xdr:rowOff>
    </xdr:from>
    <xdr:to>
      <xdr:col>19</xdr:col>
      <xdr:colOff>635001</xdr:colOff>
      <xdr:row>29</xdr:row>
      <xdr:rowOff>95250</xdr:rowOff>
    </xdr:to>
    <xdr:graphicFrame macro="">
      <xdr:nvGraphicFramePr>
        <xdr:cNvPr id="24" name="Lleg_Evo">
          <a:extLst>
            <a:ext uri="{FF2B5EF4-FFF2-40B4-BE49-F238E27FC236}">
              <a16:creationId xmlns:a16="http://schemas.microsoft.com/office/drawing/2014/main" id="{969A14D7-5733-4425-B216-086894E8F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438150</xdr:colOff>
      <xdr:row>68</xdr:row>
      <xdr:rowOff>127000</xdr:rowOff>
    </xdr:from>
    <xdr:to>
      <xdr:col>20</xdr:col>
      <xdr:colOff>0</xdr:colOff>
      <xdr:row>99</xdr:row>
      <xdr:rowOff>127000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8BC94735-2EFF-4B60-9F0D-6E5822EF8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19</xdr:col>
      <xdr:colOff>800098</xdr:colOff>
      <xdr:row>5</xdr:row>
      <xdr:rowOff>166687</xdr:rowOff>
    </xdr:from>
    <xdr:to>
      <xdr:col>21</xdr:col>
      <xdr:colOff>0</xdr:colOff>
      <xdr:row>10</xdr:row>
      <xdr:rowOff>226</xdr:rowOff>
    </xdr:to>
    <xdr:pic>
      <xdr:nvPicPr>
        <xdr:cNvPr id="47" name="Gráfico 46" descr="Círculo con flecha a la izquierda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8C8A3D8-6F42-4B07-ABBC-899DDACF8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flipH="1">
          <a:off x="24160161" y="1190625"/>
          <a:ext cx="914401" cy="893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461962</xdr:colOff>
      <xdr:row>10</xdr:row>
      <xdr:rowOff>47625</xdr:rowOff>
    </xdr:to>
    <xdr:pic>
      <xdr:nvPicPr>
        <xdr:cNvPr id="46" name="Gráfico 45" descr="Círculo con flecha a la izquierd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418E655-F4C2-43B3-B0E6-D98EAA0BC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rot="10800000" flipH="1">
          <a:off x="0" y="1238250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-1</xdr:colOff>
      <xdr:row>4</xdr:row>
      <xdr:rowOff>23812</xdr:rowOff>
    </xdr:from>
    <xdr:to>
      <xdr:col>19</xdr:col>
      <xdr:colOff>831374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MES 15">
              <a:extLst>
                <a:ext uri="{FF2B5EF4-FFF2-40B4-BE49-F238E27FC236}">
                  <a16:creationId xmlns:a16="http://schemas.microsoft.com/office/drawing/2014/main" id="{04F189D0-2A22-4EE5-84B1-89A9C668D2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86299" y="785812"/>
              <a:ext cx="19557525" cy="12361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479138</xdr:colOff>
      <xdr:row>7</xdr:row>
      <xdr:rowOff>2700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3" name="AÑO 14">
              <a:extLst>
                <a:ext uri="{FF2B5EF4-FFF2-40B4-BE49-F238E27FC236}">
                  <a16:creationId xmlns:a16="http://schemas.microsoft.com/office/drawing/2014/main" id="{7B99A686-72B6-40EC-A2D8-723849846A5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1064250</xdr:colOff>
      <xdr:row>4</xdr:row>
      <xdr:rowOff>79375</xdr:rowOff>
    </xdr:from>
    <xdr:to>
      <xdr:col>5</xdr:col>
      <xdr:colOff>0</xdr:colOff>
      <xdr:row>6</xdr:row>
      <xdr:rowOff>0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590FD6A6-3F97-4728-967E-D17A2BDF873E}"/>
            </a:ext>
          </a:extLst>
        </xdr:cNvPr>
        <xdr:cNvSpPr txBox="1"/>
      </xdr:nvSpPr>
      <xdr:spPr>
        <a:xfrm>
          <a:off x="3707438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179193</xdr:rowOff>
    </xdr:from>
    <xdr:to>
      <xdr:col>4</xdr:col>
      <xdr:colOff>199063</xdr:colOff>
      <xdr:row>9</xdr:row>
      <xdr:rowOff>909</xdr:rowOff>
    </xdr:to>
    <xdr:pic>
      <xdr:nvPicPr>
        <xdr:cNvPr id="55" name="Gráfico 54" descr="Reloj de arena terminado">
          <a:extLst>
            <a:ext uri="{FF2B5EF4-FFF2-40B4-BE49-F238E27FC236}">
              <a16:creationId xmlns:a16="http://schemas.microsoft.com/office/drawing/2014/main" id="{6DE2827C-C01C-4DB7-A160-939DB92B6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5"/>
            </a:ext>
          </a:extLst>
        </a:blip>
        <a:stretch>
          <a:fillRect/>
        </a:stretch>
      </xdr:blipFill>
      <xdr:spPr>
        <a:xfrm>
          <a:off x="3945563" y="1417443"/>
          <a:ext cx="444500" cy="453541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65625003" createdVersion="5" refreshedVersion="6" minRefreshableVersion="3" recordCount="0" supportSubquery="1" supportAdvancedDrill="1">
  <cacheSource type="external" connectionId="1"/>
  <cacheFields count="3"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Measures].[Suma de TOTAL HABITACIONES VENDIDAS]" caption="Suma de TOTAL HABITACIONES VENDIDAS" numFmtId="0" hierarchy="125" level="32767"/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85532409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Measures].[Recuento de NÚMERO DE REGISTRO TURÍSTICO]" caption="Recuento de NÚMERO DE REGISTRO TURÍSTICO" numFmtId="0" hierarchy="115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87500002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1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89236111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2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91203705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Measures].[Recuento de TOTAL HABITACIONES VENDIDAS]" caption="Recuento de TOTAL HABITACIONES VENDIDAS" numFmtId="0" hierarchy="122" level="32767"/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93171298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Measures].[Suma de VENTAS POR ALOJAMIENTO DURANTE EL MES (MILES)]" caption="Suma de VENTAS POR ALOJAMIENTO DURANTE EL MES (MILES)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95486108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VENTAS POR ALOJAMIENTO DURANTE EL MES (MILES)]" caption="Suma de VENTAS POR ALOJAMIENTO DURANTE EL MES (MILES)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98148148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Measures].[Suma de TOTAL LLEGADAS]" caption="Suma de TOTAL LLEGADAS" numFmtId="0" hierarchy="116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0023148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02430558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Measures].[Tarif x hab ocup]" caption="Tarif x hab ocup" numFmtId="0" hierarchy="110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1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04745368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Tarif x hab ocup]" caption="Tarif x hab ocup" numFmtId="0" hierarchy="110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2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67476851" createdVersion="5" refreshedVersion="6" minRefreshableVersion="3" recordCount="0" supportSubquery="1" supportAdvancedDrill="1">
  <cacheSource type="external" connectionId="1"/>
  <cacheFields count="3">
    <cacheField name="[Measures].[Suma de TOTAL LLEGADAS]" caption="Suma de TOTAL LLEGADAS" numFmtId="0" hierarchy="116" level="32767"/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06944446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Measures].[TOH]" caption="TOH" numFmtId="0" hierarchy="109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1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09722225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TOH]" caption="TOH" numFmtId="0" hierarchy="109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1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12268519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TOH]" caption="TOH" numFmtId="0" hierarchy="109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2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14351851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1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16898145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Measures].[Recuento de EMPLEOS]" caption="Recuento de EMPLEOS" numFmtId="0" hierarchy="121" level="32767"/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19097223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Measures].[Recuento de EMPLEOS]" caption="Recuento de EMPLEOS" numFmtId="0" hierarchy="121" level="32767"/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2210648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Measures].[Recuento de TOTAL HABITACIONES VENDIDAS]" caption="Recuento de TOTAL HABITACIONES VENDIDAS" numFmtId="0" hierarchy="122" level="32767"/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24884258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Measures].[Recuento de TOTAL HABITACIONES VENDIDAS]" caption="Recuento de TOTAL HABITACIONES VENDIDAS" numFmtId="0" hierarchy="122" level="32767"/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26620367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VENTAS POR ALOJAMIENTO DURANTE EL MES (MILES)]" caption="Suma de VENTAS POR ALOJAMIENTO DURANTE EL MES (MILES)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28587961" createdVersion="5" refreshedVersion="6" minRefreshableVersion="3" recordCount="0" supportSubquery="1" supportAdvancedDrill="1">
  <cacheSource type="external" connectionId="1"/>
  <cacheFields count="6">
    <cacheField name="[Measures].[Suma de TOTAL LLEGADAS]" caption="Suma de TOTAL LLEGADAS" numFmtId="0" hierarchy="116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69444444" createdVersion="5" refreshedVersion="6" minRefreshableVersion="3" recordCount="0" supportSubquery="1" supportAdvancedDrill="1">
  <cacheSource type="external" connectionId="1"/>
  <cacheFields count="3"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Measures].[Tarif x hab ocup]" caption="Tarif x hab ocup" numFmtId="0" hierarchy="110" level="32767"/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2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30324077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32060186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TOTAL PERNOCTACIONES]" caption="Suma de TOTAL PERNOCTACIONES" numFmtId="0" hierarchy="113" level="32767"/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3402778" createdVersion="5" refreshedVersion="6" minRefreshableVersion="3" recordCount="0" supportSubquery="1" supportAdvancedDrill="1">
  <cacheSource type="external" connectionId="1"/>
  <cacheFields count="6">
    <cacheField name="[Measures].[Recuento de NÚMERO DE REGISTRO TURÍSTICO]" caption="Recuento de NÚMERO DE REGISTRO TURÍSTICO" numFmtId="0" hierarchy="115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35763889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Recuento de NÚMERO DE REGISTRO TURÍSTICO]" caption="Recuento de NÚMERO DE REGISTRO TURÍSTICO" numFmtId="0" hierarchy="115" level="32767"/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37731482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Tarif x hab ocup]" caption="Tarif x hab ocup" numFmtId="0" hierarchy="110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1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39699076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1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41550923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TOTAL LLEGADAS]" caption="Suma de TOTAL LLEGADAS" numFmtId="0" hierarchy="116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43750001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2"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ería]"/>
            <x15:cachedUniqueName index="1" name="[Base_Encuestas].[TIPO DE ALOJAMIENTO].&amp;[Hotel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Measures].[Tarif x hab ocup]" caption="Tarif x hab ocup" numFmtId="0" hierarchy="110" level="32767"/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3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45717595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Measures].[Suma de EMPLEOS]" caption="Suma de EMPLEOS" numFmtId="0" hierarchy="123" level="32767"/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47569443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Recuento de NÚMERO DE REGISTRO TURÍSTICO]" caption="Recuento de NÚMERO DE REGISTRO TURÍSTICO" numFmtId="0" hierarchy="115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71296299" createdVersion="5" refreshedVersion="6" minRefreshableVersion="3" recordCount="0" supportSubquery="1" supportAdvancedDrill="1">
  <cacheSource type="external" connectionId="1"/>
  <cacheFields count="3">
    <cacheField name="[Measures].[Recuento de NÚMERO DE REGISTRO TURÍSTICO]" caption="Recuento de NÚMERO DE REGISTRO TURÍSTICO" numFmtId="0" hierarchy="115" level="32767"/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49537036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2"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ería]"/>
            <x15:cachedUniqueName index="1" name="[Base_Encuestas].[TIPO DE ALOJAMIENTO].&amp;[Hotel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Measures].[Suma de TOTAL HABITACIONES VENDIDAS]" caption="Suma de TOTAL HABITACIONES VENDIDAS" numFmtId="0" hierarchy="125" level="32767"/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51620368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Suma de VENTAS POR ALOJAMIENTO DURANTE EL MES (MILES)]" caption="Suma de VENTAS POR ALOJAMIENTO DURANTE EL MES (MILES)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53472223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Suma de TOTAL LLEGADAS]" caption="Suma de TOTAL LLEGADAS" numFmtId="0" hierarchy="116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55324071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57291664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2"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ería]"/>
            <x15:cachedUniqueName index="1" name="[Base_Encuestas].[TIPO DE ALOJAMIENTO].&amp;[Hotel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Measures].[TOH]" caption="TOH" numFmtId="0" hierarchy="109" level="32767"/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3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77199077" createdVersion="6" refreshedVersion="6" minRefreshableVersion="3" recordCount="0" supportSubquery="1" supportAdvancedDrill="1">
  <cacheSource type="external" connectionId="1"/>
  <cacheFields count="9">
    <cacheField name="[Base_Encuestas].[MES].[MES]" caption="MES" numFmtId="0" hierarchy="105" level="1">
      <sharedItems count="6">
        <s v="Abril 20"/>
        <s v="Diciembre 19"/>
        <s v="Enero 20"/>
        <s v="Febrero 20"/>
        <s v="Marzo 20"/>
        <s v="Mayo 20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Abril 20]"/>
            <x15:cachedUniqueName index="1" name="[Base_Encuestas].[MES].&amp;[Diciembre 19]"/>
            <x15:cachedUniqueName index="2" name="[Base_Encuestas].[MES].&amp;[Enero 20]"/>
            <x15:cachedUniqueName index="3" name="[Base_Encuestas].[MES].&amp;[Febrero 20]"/>
            <x15:cachedUniqueName index="4" name="[Base_Encuestas].[MES].&amp;[Marzo 20]"/>
            <x15:cachedUniqueName index="5" name="[Base_Encuestas].[MES].&amp;[Mayo 20]"/>
          </x15:cachedUniqueNames>
        </ext>
      </extLst>
    </cacheField>
    <cacheField name="[Measures].[Estancia Media]" caption="Estancia Media" numFmtId="0" hierarchy="108" level="32767"/>
    <cacheField name="[Measures].[Suma de TOTAL PERNOCTACIONES]" caption="Suma de TOTAL PERNOCTACIONES" numFmtId="0" hierarchy="113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AÑO].[AÑO]" caption="AÑO" numFmtId="0" hierarchy="106" level="1">
      <sharedItems containsSemiMixedTypes="0" containsNonDate="0" containsString="0"/>
    </cacheField>
    <cacheField name="[Measures].[TOH]" caption="TOH" numFmtId="0" hierarchy="109" level="32767"/>
    <cacheField name="[Measures].[Tarif x hab ocup]" caption="Tarif x hab ocup" numFmtId="0" hierarchy="110" level="32767"/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8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5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1"/>
      </fieldsUsage>
    </cacheHierarchy>
    <cacheHierarchy uniqueName="[Measures].[TOH]" caption="TOH" measure="1" displayFolder="" measureGroup="Base_Encuestas" count="0" oneField="1">
      <fieldsUsage count="1">
        <fieldUsage x="6"/>
      </fieldsUsage>
    </cacheHierarchy>
    <cacheHierarchy uniqueName="[Measures].[Tarif x hab ocup]" caption="Tarif x hab ocup" measure="1" displayFolder="" measureGroup="Base_Encuestas" count="0" oneField="1">
      <fieldsUsage count="1">
        <fieldUsage x="7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79745372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Measures].[Recuento de EMPLEOS]" caption="Recuento de EMPLEOS" numFmtId="0" hierarchy="121" level="32767"/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83564815" createdVersion="3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/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/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69838598" supportSubqueryNonVisual="1" supportSubqueryCalcMem="1" supportAddCalcMems="1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59953707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Measures].[Estancia Media]" caption="Estancia Media" numFmtId="0" hierarchy="108" level="32767"/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2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7059006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61689816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2"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19030342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73148147" createdVersion="5" refreshedVersion="6" minRefreshableVersion="3" recordCount="0" supportSubquery="1" supportAdvancedDrill="1">
  <cacheSource type="external" connectionId="1"/>
  <cacheFields count="3"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Measures].[Suma de EMPLEOS]" caption="Suma de EMPLEOS" numFmtId="0" hierarchy="123" level="32767"/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63541664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Measures].[Suma de TOTAL LLEGADAS]" caption="Suma de TOTAL LLEGADAS" numFmtId="0" hierarchy="116" level="32767"/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67260877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59259258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Suma de VENTAS POR ALOJAMIENTO DURANTE EL MES (MILES)]" caption="Suma de VENTAS POR ALOJAMIENTO DURANTE EL MES (MILES)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81885854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60995367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76467004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64699077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63212013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68750003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Recuento de NÚMERO DE REGISTRO TURÍSTICO]" caption="Recuento de NÚMERO DE REGISTRO TURÍSTICO" numFmtId="0" hierarchy="115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89415751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70949073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19756073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7326389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Measures].[Suma de TOTAL LLEGADAS]" caption="Suma de TOTAL LLEGADAS" numFmtId="0" hierarchy="116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28947351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1075462961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Base_Encuestas].[TIPO DE ALOJAMIENTO].[TIPO DE ALOJAMIENTO]" caption="TIPO DE ALOJAMIENTO" numFmtId="0" hierarchy="24" level="1">
      <sharedItems count="4">
        <s v="Hacienda Turística"/>
        <s v="Hostal"/>
        <s v="Hostería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53353667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75231479" createdVersion="5" refreshedVersion="6" minRefreshableVersion="3" recordCount="0" supportSubquery="1" supportAdvancedDrill="1">
  <cacheSource type="external" connectionId="1"/>
  <cacheFields count="3">
    <cacheField name="[Measures].[Estancia Media]" caption="Estancia Media" numFmtId="0" hierarchy="108" level="32767"/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0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77314811" createdVersion="5" refreshedVersion="6" minRefreshableVersion="3" recordCount="0" supportSubquery="1" supportAdvancedDrill="1">
  <cacheSource type="external" connectionId="1"/>
  <cacheFields count="3">
    <cacheField name="[Measures].[Suma de VENTAS POR ALOJAMIENTO DURANTE EL MES (MILES)]" caption="Suma de VENTAS POR ALOJAMIENTO DURANTE EL MES (MILES)" numFmtId="0" hierarchy="117" level="32767"/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79398151" createdVersion="5" refreshedVersion="6" minRefreshableVersion="3" recordCount="0" supportSubquery="1" supportAdvancedDrill="1">
  <cacheSource type="external" connectionId="1"/>
  <cacheFields count="3"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Measures].[TOH]" caption="TOH" numFmtId="0" hierarchy="109" level="32767"/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2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CRISTIAN MIRANDA JIMENEZ" refreshedDate="44147.710981597222" createdVersion="5" refreshedVersion="6" minRefreshableVersion="3" recordCount="0" supportSubquery="1" supportAdvancedDrill="1">
  <cacheSource type="external" connectionId="1"/>
  <cacheFields count="3">
    <cacheField name="[Base_Encuestas].[MES].[MES]" caption="MES" numFmtId="0" hierarchy="105" level="1">
      <sharedItems count="10">
        <s v="l. Diciembre"/>
        <s v="a. Enero"/>
        <s v="b. Febrero"/>
        <s v="c. Marzo"/>
        <s v="d. Abril"/>
        <s v="e. Mayo"/>
        <s v="f. Junio"/>
        <s v="g. Julio"/>
        <s v="h. Agosto"/>
        <s v="i. Septiembre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  <x15:cachedUniqueName index="9" name="[Base_Encuestas].[MES].&amp;[i. Septiembre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6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Recuento de EMPLEOS]" caption="Recuento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Recuento de TOTAL HABITACIONES VENDIDAS]" caption="Recuento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DE HABITACIONES]" caption="Suma de TOTAL DE HABI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7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pivotTable1.xml><?xml version="1.0" encoding="utf-8"?>
<pivotTableDefinition xmlns="http://schemas.openxmlformats.org/spreadsheetml/2006/main" name="PivotChartTable4" cacheId="47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8">
  <location ref="A1:B14" firstHeaderRow="1" firstDataRow="1" firstDataCol="1"/>
  <pivotFields count="3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2">
    <field x="1"/>
    <field x="0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fld="2" subtotal="count" baseField="0" baseItem="0"/>
  </dataFields>
  <chartFormats count="2">
    <chartFormat chart="17" format="6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69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1" count="1" selected="0">
            <x v="1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0.00"/>
      </x15:pivotTableServerFormats>
    </ext>
    <ext xmlns:x15="http://schemas.microsoft.com/office/spreadsheetml/2010/11/main" uri="{44433962-1CF7-4059-B4EE-95C3D5FFCF73}">
      <x15:pivotTableData rowCount="13" columnCount="1" cacheId="270590065">
        <x15:pivotRow count="1">
          <x15:c t="e">
            <x15:v/>
          </x15:c>
        </x15:pivotRow>
        <x15:pivotRow count="1">
          <x15:c>
            <x15:v>1.4800981157319657</x15:v>
            <x15:x in="0"/>
          </x15:c>
        </x15:pivotRow>
        <x15:pivotRow count="1">
          <x15:c t="e">
            <x15:v/>
          </x15:c>
        </x15:pivotRow>
        <x15:pivotRow count="1">
          <x15:c>
            <x15:v>2.1426594926979248</x15:v>
            <x15:x in="0"/>
          </x15:c>
        </x15:pivotRow>
        <x15:pivotRow count="1">
          <x15:c>
            <x15:v>1.058576874205845</x15:v>
            <x15:x in="0"/>
          </x15:c>
        </x15:pivotRow>
        <x15:pivotRow count="1">
          <x15:c>
            <x15:v>1.1746509129967777</x15:v>
            <x15:x in="0"/>
          </x15:c>
        </x15:pivotRow>
        <x15:pivotRow count="1">
          <x15:c>
            <x15:v>1.3034825870646767</x15:v>
            <x15:x in="0"/>
          </x15:c>
        </x15:pivotRow>
        <x15:pivotRow count="1">
          <x15:c>
            <x15:v>3.178043230944255</x15:v>
            <x15:x in="0"/>
          </x15:c>
        </x15:pivotRow>
        <x15:pivotRow count="1">
          <x15:c>
            <x15:v>1.9643312101910828</x15:v>
            <x15:x in="0"/>
          </x15:c>
        </x15:pivotRow>
        <x15:pivotRow count="1">
          <x15:c>
            <x15:v>1.2557077625570776</x15:v>
            <x15:x in="0"/>
          </x15:c>
        </x15:pivotRow>
        <x15:pivotRow count="1">
          <x15:c>
            <x15:v>1.0789330430048993</x15:v>
            <x15:x in="0"/>
          </x15:c>
        </x15:pivotRow>
        <x15:pivotRow count="1">
          <x15:c>
            <x15:v>1.2564210526315789</x15:v>
            <x15:x in="0"/>
          </x15:c>
        </x15:pivotRow>
        <x15:pivotRow count="1">
          <x15:c>
            <x15:v>1.5938356700869429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name="PivotChartTable1" cacheId="50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">
  <location ref="A1:B6" firstHeaderRow="1" firstDataRow="1" firstDataCol="1"/>
  <pivotFields count="6">
    <pivotField axis="axisRow" allDrilled="1" subtotalTop="0" showAll="0" sortType="descending" defaultSubtotal="0" defaultAttributeDrillState="1">
      <items count="4">
        <item x="3"/>
        <item x="2"/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VENTAS POR ALOJAMIENTO DURANTE EL MES (MILES)" fld="1" baseField="0" baseItem="0"/>
  </dataFields>
  <chartFormats count="1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1818858543">
        <x15:pivotRow count="1">
          <x15:c>
            <x15:v>171.43475300000003</x15:v>
          </x15:c>
        </x15:pivotRow>
        <x15:pivotRow count="1">
          <x15:c>
            <x15:v>4.1500199999999996</x15:v>
          </x15:c>
        </x15:pivotRow>
        <x15:pivotRow count="1">
          <x15:c>
            <x15:v>0</x15:v>
          </x15:c>
        </x15:pivotRow>
        <x15:pivotRow count="1">
          <x15:c>
            <x15:v>0</x15:v>
          </x15:c>
        </x15:pivotRow>
        <x15:pivotRow count="1">
          <x15:c>
            <x15:v>175.58477300000001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name="Matriz 4x4" cacheId="44" applyNumberFormats="0" applyBorderFormats="0" applyFontFormats="0" applyPatternFormats="0" applyAlignmentFormats="0" applyWidthHeightFormats="1" dataCaption="Valores" grandTotalCaption="Total" tag="85e0c3c2-e0c5-4fef-b0ef-dced0d5af853" updatedVersion="6" minRefreshableVersion="3" useAutoFormatting="1" subtotalHiddenItems="1" itemPrintTitles="1" createdVersion="6" indent="0" outline="1" outlineData="1" multipleFieldFilters="0" rowHeaderCaption="Categoría">
  <location ref="C21:G25" firstHeaderRow="0" firstDataRow="1" firstDataCol="1"/>
  <pivotFields count="9">
    <pivotField allDrilled="1" subtotalTop="0" showAll="0" sortType="ascending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dataField="1" subtotalTop="0" showAll="0" defaultSubtotal="0"/>
    <pivotField axis="axisRow" allDrilled="1" subtotalTop="0" showAll="0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fld="6" subtotal="count" baseField="0" baseItem="0" numFmtId="10"/>
    <dataField fld="1" subtotal="count" baseField="0" baseItem="0"/>
    <dataField name="Total Pernoctaciones" fld="2" baseField="0" baseItem="0" numFmtId="3"/>
    <dataField fld="7" subtotal="count" baseField="0" baseItem="0"/>
  </dataFields>
  <formats count="93">
    <format dxfId="660">
      <pivotArea type="all" dataOnly="0" outline="0" fieldPosition="0"/>
    </format>
    <format dxfId="659">
      <pivotArea outline="0" collapsedLevelsAreSubtotals="1" fieldPosition="0"/>
    </format>
    <format dxfId="658">
      <pivotArea dataOnly="0" labelOnly="1" grandRow="1" outline="0" fieldPosition="0"/>
    </format>
    <format dxfId="657">
      <pivotArea dataOnly="0" labelOnly="1" outline="0" axis="axisValues" fieldPosition="0"/>
    </format>
    <format dxfId="656">
      <pivotArea type="all" dataOnly="0" outline="0" fieldPosition="0"/>
    </format>
    <format dxfId="655">
      <pivotArea outline="0" collapsedLevelsAreSubtotals="1" fieldPosition="0"/>
    </format>
    <format dxfId="654">
      <pivotArea dataOnly="0" labelOnly="1" grandRow="1" outline="0" fieldPosition="0"/>
    </format>
    <format dxfId="653">
      <pivotArea dataOnly="0" labelOnly="1" outline="0" axis="axisValues" fieldPosition="0"/>
    </format>
    <format dxfId="652">
      <pivotArea type="all" dataOnly="0" outline="0" fieldPosition="0"/>
    </format>
    <format dxfId="651">
      <pivotArea outline="0" collapsedLevelsAreSubtotals="1" fieldPosition="0"/>
    </format>
    <format dxfId="650">
      <pivotArea dataOnly="0" labelOnly="1" grandRow="1" outline="0" fieldPosition="0"/>
    </format>
    <format dxfId="649">
      <pivotArea dataOnly="0" labelOnly="1" outline="0" axis="axisValues" fieldPosition="0"/>
    </format>
    <format dxfId="648">
      <pivotArea type="all" dataOnly="0" outline="0" fieldPosition="0"/>
    </format>
    <format dxfId="647">
      <pivotArea outline="0" collapsedLevelsAreSubtotals="1" fieldPosition="0"/>
    </format>
    <format dxfId="646">
      <pivotArea dataOnly="0" labelOnly="1" grandRow="1" outline="0" fieldPosition="0"/>
    </format>
    <format dxfId="645">
      <pivotArea dataOnly="0" labelOnly="1" outline="0" axis="axisValues" fieldPosition="0"/>
    </format>
    <format dxfId="644">
      <pivotArea type="all" dataOnly="0" outline="0" fieldPosition="0"/>
    </format>
    <format dxfId="643">
      <pivotArea outline="0" collapsedLevelsAreSubtotals="1" fieldPosition="0"/>
    </format>
    <format dxfId="642">
      <pivotArea field="0" type="button" dataOnly="0" labelOnly="1" outline="0"/>
    </format>
    <format dxfId="641">
      <pivotArea dataOnly="0" labelOnly="1" grandRow="1" outline="0" fieldPosition="0"/>
    </format>
    <format dxfId="640">
      <pivotArea dataOnly="0" labelOnly="1" outline="0" axis="axisValues" fieldPosition="0"/>
    </format>
    <format dxfId="639">
      <pivotArea type="all" dataOnly="0" outline="0" fieldPosition="0"/>
    </format>
    <format dxfId="638">
      <pivotArea outline="0" collapsedLevelsAreSubtotals="1" fieldPosition="0"/>
    </format>
    <format dxfId="637">
      <pivotArea field="0" type="button" dataOnly="0" labelOnly="1" outline="0"/>
    </format>
    <format dxfId="636">
      <pivotArea dataOnly="0" labelOnly="1" grandRow="1" outline="0" fieldPosition="0"/>
    </format>
    <format dxfId="635">
      <pivotArea dataOnly="0" labelOnly="1" outline="0" axis="axisValues" fieldPosition="0"/>
    </format>
    <format dxfId="634">
      <pivotArea type="all" dataOnly="0" outline="0" fieldPosition="0"/>
    </format>
    <format dxfId="633">
      <pivotArea outline="0" collapsedLevelsAreSubtotals="1" fieldPosition="0"/>
    </format>
    <format dxfId="632">
      <pivotArea field="0" type="button" dataOnly="0" labelOnly="1" outline="0"/>
    </format>
    <format dxfId="631">
      <pivotArea dataOnly="0" labelOnly="1" grandRow="1" outline="0" fieldPosition="0"/>
    </format>
    <format dxfId="630">
      <pivotArea dataOnly="0" labelOnly="1" outline="0" axis="axisValues" fieldPosition="0"/>
    </format>
    <format dxfId="629">
      <pivotArea field="0" type="button" dataOnly="0" labelOnly="1" outline="0"/>
    </format>
    <format dxfId="628">
      <pivotArea dataOnly="0" labelOnly="1" outline="0" axis="axisValues" fieldPosition="0"/>
    </format>
    <format dxfId="627">
      <pivotArea type="all" dataOnly="0" outline="0" fieldPosition="0"/>
    </format>
    <format dxfId="626">
      <pivotArea outline="0" collapsedLevelsAreSubtotals="1" fieldPosition="0"/>
    </format>
    <format dxfId="625">
      <pivotArea field="0" type="button" dataOnly="0" labelOnly="1" outline="0"/>
    </format>
    <format dxfId="624">
      <pivotArea dataOnly="0" labelOnly="1" grandRow="1" outline="0" fieldPosition="0"/>
    </format>
    <format dxfId="623">
      <pivotArea dataOnly="0" labelOnly="1" outline="0" axis="axisValues" fieldPosition="0"/>
    </format>
    <format dxfId="622">
      <pivotArea outline="0" collapsedLevelsAreSubtotals="1" fieldPosition="0"/>
    </format>
    <format dxfId="62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2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19">
      <pivotArea outline="0" collapsedLevelsAreSubtotals="1" fieldPosition="0"/>
    </format>
    <format dxfId="618">
      <pivotArea dataOnly="0" labelOnly="1" grandRow="1" outline="0" fieldPosition="0"/>
    </format>
    <format dxfId="617">
      <pivotArea grandRow="1" outline="0" collapsedLevelsAreSubtotals="1" fieldPosition="0"/>
    </format>
    <format dxfId="616">
      <pivotArea dataOnly="0" labelOnly="1" grandRow="1" outline="0" fieldPosition="0"/>
    </format>
    <format dxfId="615">
      <pivotArea outline="0" collapsedLevelsAreSubtotals="1" fieldPosition="0"/>
    </format>
    <format dxfId="614">
      <pivotArea dataOnly="0" labelOnly="1" grandRow="1" outline="0" fieldPosition="0"/>
    </format>
    <format dxfId="613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61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611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61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09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608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60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606">
      <pivotArea field="3" type="button" dataOnly="0" labelOnly="1" outline="0" axis="axisRow" fieldPosition="0"/>
    </format>
    <format dxfId="605">
      <pivotArea field="3" type="button" dataOnly="0" labelOnly="1" outline="0" axis="axisRow" fieldPosition="0"/>
    </format>
    <format dxfId="604">
      <pivotArea field="3" type="button" dataOnly="0" labelOnly="1" outline="0" axis="axisRow" fieldPosition="0"/>
    </format>
    <format dxfId="603">
      <pivotArea type="all" dataOnly="0" outline="0" fieldPosition="0"/>
    </format>
    <format dxfId="602">
      <pivotArea outline="0" collapsedLevelsAreSubtotals="1" fieldPosition="0"/>
    </format>
    <format dxfId="601">
      <pivotArea field="3" type="button" dataOnly="0" labelOnly="1" outline="0" axis="axisRow" fieldPosition="0"/>
    </format>
    <format dxfId="600">
      <pivotArea dataOnly="0" labelOnly="1" fieldPosition="0">
        <references count="1">
          <reference field="3" count="0"/>
        </references>
      </pivotArea>
    </format>
    <format dxfId="599">
      <pivotArea dataOnly="0" labelOnly="1" grandRow="1" outline="0" fieldPosition="0"/>
    </format>
    <format dxfId="598">
      <pivotArea field="3" type="button" dataOnly="0" labelOnly="1" outline="0" axis="axisRow" fieldPosition="0"/>
    </format>
    <format dxfId="597">
      <pivotArea collapsedLevelsAreSubtotals="1" fieldPosition="0">
        <references count="1">
          <reference field="3" count="0"/>
        </references>
      </pivotArea>
    </format>
    <format dxfId="596">
      <pivotArea dataOnly="0" labelOnly="1" fieldPosition="0">
        <references count="1">
          <reference field="3" count="0"/>
        </references>
      </pivotArea>
    </format>
    <format dxfId="595">
      <pivotArea type="all" dataOnly="0" outline="0" fieldPosition="0"/>
    </format>
    <format dxfId="594">
      <pivotArea outline="0" collapsedLevelsAreSubtotals="1" fieldPosition="0"/>
    </format>
    <format dxfId="593">
      <pivotArea dataOnly="0" labelOnly="1" grandRow="1" outline="0" fieldPosition="0"/>
    </format>
    <format dxfId="592">
      <pivotArea type="all" dataOnly="0" outline="0" fieldPosition="0"/>
    </format>
    <format dxfId="591">
      <pivotArea dataOnly="0" fieldPosition="0">
        <references count="1">
          <reference field="3" count="0"/>
        </references>
      </pivotArea>
    </format>
    <format dxfId="590">
      <pivotArea dataOnly="0" fieldPosition="0">
        <references count="1">
          <reference field="3" count="0"/>
        </references>
      </pivotArea>
    </format>
    <format dxfId="589">
      <pivotArea dataOnly="0" fieldPosition="0">
        <references count="1">
          <reference field="3" count="0"/>
        </references>
      </pivotArea>
    </format>
    <format dxfId="588">
      <pivotArea grandRow="1" outline="0" collapsedLevelsAreSubtotals="1" fieldPosition="0"/>
    </format>
    <format dxfId="587">
      <pivotArea dataOnly="0" labelOnly="1" grandRow="1" outline="0" fieldPosition="0"/>
    </format>
    <format dxfId="586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85">
      <pivotArea field="3" type="button" dataOnly="0" labelOnly="1" outline="0" axis="axisRow" fieldPosition="0"/>
    </format>
    <format dxfId="584">
      <pivotArea dataOnly="0" grandRow="1" fieldPosition="0"/>
    </format>
    <format dxfId="583">
      <pivotArea dataOnly="0" labelOnly="1" fieldPosition="0">
        <references count="1">
          <reference field="3" count="0"/>
        </references>
      </pivotArea>
    </format>
    <format dxfId="582">
      <pivotArea collapsedLevelsAreSubtotals="1" fieldPosition="0">
        <references count="1">
          <reference field="3" count="0"/>
        </references>
      </pivotArea>
    </format>
    <format dxfId="581">
      <pivotArea collapsedLevelsAreSubtotals="1" fieldPosition="0">
        <references count="1">
          <reference field="3" count="0"/>
        </references>
      </pivotArea>
    </format>
    <format dxfId="580">
      <pivotArea dataOnly="0" labelOnly="1" fieldPosition="0">
        <references count="1">
          <reference field="3" count="0"/>
        </references>
      </pivotArea>
    </format>
    <format dxfId="579">
      <pivotArea dataOnly="0" labelOnly="1" fieldPosition="0">
        <references count="1">
          <reference field="3" count="0"/>
        </references>
      </pivotArea>
    </format>
    <format dxfId="578">
      <pivotArea dataOnly="0" labelOnly="1" fieldPosition="0">
        <references count="1">
          <reference field="3" count="0"/>
        </references>
      </pivotArea>
    </format>
    <format dxfId="577">
      <pivotArea collapsedLevelsAreSubtotals="1" fieldPosition="0">
        <references count="2">
          <reference field="4294967294" count="2" selected="0">
            <x v="1"/>
            <x v="2"/>
          </reference>
          <reference field="3" count="0"/>
        </references>
      </pivotArea>
    </format>
    <format dxfId="576">
      <pivotArea collapsedLevelsAreSubtotals="1" fieldPosition="0">
        <references count="2">
          <reference field="4294967294" count="1" selected="0">
            <x v="1"/>
          </reference>
          <reference field="3" count="0"/>
        </references>
      </pivotArea>
    </format>
    <format dxfId="575">
      <pivotArea dataOnly="0" labelOnly="1" fieldPosition="0">
        <references count="1">
          <reference field="3" count="0"/>
        </references>
      </pivotArea>
    </format>
    <format dxfId="574">
      <pivotArea dataOnly="0" labelOnly="1" fieldPosition="0">
        <references count="1">
          <reference field="3" count="0"/>
        </references>
      </pivotArea>
    </format>
    <format dxfId="5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7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7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7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6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6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>
      <members count="3" level="1">
        <member name="[Base_Encuestas].[TIPO DE ALOJAMIENTO].&amp;[Hacienda Turística]"/>
        <member name="[Base_Encuestas].[TIPO DE ALOJAMIENTO].&amp;[Hostería]"/>
        <member name="[Base_Encuestas].[TIPO DE ALOJAMIENTO].&amp;[Hote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 caption="Tasa de Ocupación Hotelera"/>
    <pivotHierarchy dragToRow="0" dragToCol="0" dragToPage="0" dragToData="1" caption="Tarifa de Habitación Ocupada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 caption="Categoría de Alojamiento del Establecimiento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5" showRowHeaders="1" showColHeaders="1" showRowStripes="0" showColStripes="0" showLastColumn="1"/>
  <rowHierarchiesUsage count="1">
    <rowHierarchyUsage hierarchyUsage="2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name="Lleg_Cat" cacheId="28" applyNumberFormats="0" applyBorderFormats="0" applyFontFormats="0" applyPatternFormats="0" applyAlignmentFormats="0" applyWidthHeightFormats="1" dataCaption="Valores" tag="dbc90c51-80ea-49a0-83ff-c2a2b1bc4baa" updatedVersion="6" minRefreshableVersion="3" useAutoFormatting="1" subtotalHiddenItems="1" itemPrintTitles="1" createdVersion="5" indent="0" outline="1" outlineData="1" multipleFieldFilters="0" chartFormat="4">
  <location ref="D67:E71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 LLEGADAS" fld="0" baseField="0" baseItem="0"/>
  </dataFields>
  <formats count="12">
    <format dxfId="92">
      <pivotArea field="1" type="button" dataOnly="0" labelOnly="1" outline="0" axis="axisRow" fieldPosition="0"/>
    </format>
    <format dxfId="91">
      <pivotArea field="1" type="button" dataOnly="0" labelOnly="1" outline="0" axis="axisRow" fieldPosition="0"/>
    </format>
    <format dxfId="90">
      <pivotArea dataOnly="0" labelOnly="1" outline="0" axis="axisValues" fieldPosition="0"/>
    </format>
    <format dxfId="89">
      <pivotArea dataOnly="0" labelOnly="1" outline="0" axis="axisValues" fieldPosition="0"/>
    </format>
    <format dxfId="88">
      <pivotArea grandRow="1" outline="0" collapsedLevelsAreSubtotals="1" fieldPosition="0"/>
    </format>
    <format dxfId="87">
      <pivotArea dataOnly="0" labelOnly="1" grandRow="1" outline="0" fieldPosition="0"/>
    </format>
    <format dxfId="86">
      <pivotArea grandRow="1" outline="0" collapsedLevelsAreSubtotals="1" fieldPosition="0"/>
    </format>
    <format dxfId="85">
      <pivotArea dataOnly="0" labelOnly="1" grandRow="1" outline="0" fieldPosition="0"/>
    </format>
    <format dxfId="84">
      <pivotArea field="1" type="button" dataOnly="0" labelOnly="1" outline="0" axis="axisRow" fieldPosition="0"/>
    </format>
    <format dxfId="83">
      <pivotArea dataOnly="0" labelOnly="1" outline="0" axis="axisValues" fieldPosition="0"/>
    </format>
    <format dxfId="82">
      <pivotArea grandRow="1" outline="0" collapsedLevelsAreSubtotals="1" fieldPosition="0"/>
    </format>
    <format dxfId="81">
      <pivotArea dataOnly="0" labelOnly="1" grandRow="1" outline="0" fieldPosition="0"/>
    </format>
  </formats>
  <chartFormats count="4">
    <chartFormat chart="3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5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3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3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name="Ing_Sect" cacheId="14" applyNumberFormats="0" applyBorderFormats="0" applyFontFormats="0" applyPatternFormats="0" applyAlignmentFormats="0" applyWidthHeightFormats="1" dataCaption="Valores" showMissing="0" tag="7b6b3047-b008-4180-a726-3283af6a5ae8" updatedVersion="6" minRefreshableVersion="3" useAutoFormatting="1" subtotalHiddenItems="1" itemPrintTitles="1" createdVersion="5" indent="0" outline="1" outlineData="1" multipleFieldFilters="0" chartFormat="4">
  <location ref="G54:K61" firstHeaderRow="1" firstDataRow="2" firstDataCol="1"/>
  <pivotFields count="6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 VENTAS POR ALOJAMIENTO DURANTE EL MES (MILES)" fld="2" baseField="0" baseItem="0" numFmtId="168"/>
  </dataFields>
  <formats count="25">
    <format dxfId="117">
      <pivotArea type="origin" dataOnly="0" labelOnly="1" outline="0" fieldPosition="0"/>
    </format>
    <format dxfId="116">
      <pivotArea field="1" type="button" dataOnly="0" labelOnly="1" outline="0" axis="axisCol" fieldPosition="0"/>
    </format>
    <format dxfId="115">
      <pivotArea type="topRight" dataOnly="0" labelOnly="1" outline="0" fieldPosition="0"/>
    </format>
    <format dxfId="114">
      <pivotArea field="0" type="button" dataOnly="0" labelOnly="1" outline="0" axis="axisRow" fieldPosition="0"/>
    </format>
    <format dxfId="113">
      <pivotArea dataOnly="0" labelOnly="1" fieldPosition="0">
        <references count="1">
          <reference field="1" count="0"/>
        </references>
      </pivotArea>
    </format>
    <format dxfId="112">
      <pivotArea dataOnly="0" labelOnly="1" grandCol="1" outline="0" fieldPosition="0"/>
    </format>
    <format dxfId="111">
      <pivotArea type="origin" dataOnly="0" labelOnly="1" outline="0" fieldPosition="0"/>
    </format>
    <format dxfId="110">
      <pivotArea field="1" type="button" dataOnly="0" labelOnly="1" outline="0" axis="axisCol" fieldPosition="0"/>
    </format>
    <format dxfId="109">
      <pivotArea type="topRight" dataOnly="0" labelOnly="1" outline="0" fieldPosition="0"/>
    </format>
    <format dxfId="108">
      <pivotArea field="0" type="button" dataOnly="0" labelOnly="1" outline="0" axis="axisRow" fieldPosition="0"/>
    </format>
    <format dxfId="107">
      <pivotArea dataOnly="0" labelOnly="1" fieldPosition="0">
        <references count="1">
          <reference field="1" count="0"/>
        </references>
      </pivotArea>
    </format>
    <format dxfId="106">
      <pivotArea dataOnly="0" labelOnly="1" grandCol="1" outline="0" fieldPosition="0"/>
    </format>
    <format dxfId="105">
      <pivotArea grandRow="1" outline="0" collapsedLevelsAreSubtotals="1" fieldPosition="0"/>
    </format>
    <format dxfId="104">
      <pivotArea dataOnly="0" labelOnly="1" grandRow="1" outline="0" fieldPosition="0"/>
    </format>
    <format dxfId="103">
      <pivotArea grandRow="1" outline="0" collapsedLevelsAreSubtotals="1" fieldPosition="0"/>
    </format>
    <format dxfId="102">
      <pivotArea dataOnly="0" labelOnly="1" grandRow="1" outline="0" fieldPosition="0"/>
    </format>
    <format dxfId="101">
      <pivotArea type="origin" dataOnly="0" labelOnly="1" outline="0" fieldPosition="0"/>
    </format>
    <format dxfId="100">
      <pivotArea field="1" type="button" dataOnly="0" labelOnly="1" outline="0" axis="axisCol" fieldPosition="0"/>
    </format>
    <format dxfId="99">
      <pivotArea type="topRight" dataOnly="0" labelOnly="1" outline="0" fieldPosition="0"/>
    </format>
    <format dxfId="98">
      <pivotArea field="0" type="button" dataOnly="0" labelOnly="1" outline="0" axis="axisRow" fieldPosition="0"/>
    </format>
    <format dxfId="97">
      <pivotArea dataOnly="0" labelOnly="1" fieldPosition="0">
        <references count="1">
          <reference field="1" count="0"/>
        </references>
      </pivotArea>
    </format>
    <format dxfId="96">
      <pivotArea dataOnly="0" labelOnly="1" grandCol="1" outline="0" fieldPosition="0"/>
    </format>
    <format dxfId="95">
      <pivotArea grandRow="1" outline="0" collapsedLevelsAreSubtotals="1" fieldPosition="0"/>
    </format>
    <format dxfId="94">
      <pivotArea dataOnly="0" labelOnly="1" grandRow="1" outline="0" fieldPosition="0"/>
    </format>
    <format dxfId="93">
      <pivotArea outline="0" collapsedLevelsAreSubtotals="1" fieldPosition="0"/>
    </format>
  </formats>
  <chartFormats count="5">
    <chartFormat chart="2" format="9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100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10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 VENTAS POR ALOJAMIENTO DURANTE EL MES (MILES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name="Tarf_Cat" cacheId="33" applyNumberFormats="0" applyBorderFormats="0" applyFontFormats="0" applyPatternFormats="0" applyAlignmentFormats="0" applyWidthHeightFormats="1" dataCaption="Valores" tag="b13a44e1-315a-4f59-824b-a6a7b2f2c935" updatedVersion="6" minRefreshableVersion="3" useAutoFormatting="1" subtotalHiddenItems="1" itemPrintTitles="1" createdVersion="5" indent="0" outline="1" outlineData="1" multipleFieldFilters="0" chartFormat="4">
  <location ref="D93:E97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fld="1" subtotal="count" baseField="0" baseItem="0"/>
  </dataFields>
  <formats count="8">
    <format dxfId="125">
      <pivotArea field="0" type="button" dataOnly="0" labelOnly="1" outline="0" axis="axisRow" fieldPosition="0"/>
    </format>
    <format dxfId="124">
      <pivotArea dataOnly="0" labelOnly="1" outline="0" axis="axisValues" fieldPosition="0"/>
    </format>
    <format dxfId="123">
      <pivotArea field="0" type="button" dataOnly="0" labelOnly="1" outline="0" axis="axisRow" fieldPosition="0"/>
    </format>
    <format dxfId="122">
      <pivotArea dataOnly="0" labelOnly="1" outline="0" axis="axisValues" fieldPosition="0"/>
    </format>
    <format dxfId="121">
      <pivotArea grandRow="1" outline="0" collapsedLevelsAreSubtotals="1" fieldPosition="0"/>
    </format>
    <format dxfId="120">
      <pivotArea dataOnly="0" labelOnly="1" grandRow="1" outline="0" fieldPosition="0"/>
    </format>
    <format dxfId="119">
      <pivotArea grandRow="1" outline="0" collapsedLevelsAreSubtotals="1" fieldPosition="0"/>
    </format>
    <format dxfId="118">
      <pivotArea dataOnly="0" labelOnly="1" grandRow="1" outline="0" fieldPosition="0"/>
    </format>
  </formats>
  <chartFormats count="4">
    <chartFormat chart="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tag="d1a8b9ce-edf9-4b3c-b989-111bb47e6092" updatedVersion="6" minRefreshableVersion="3" useAutoFormatting="1" itemPrintTitles="1" createdVersion="5" indent="0" outline="1" outlineData="1" multipleFieldFilters="0" chartFormat="3">
  <location ref="M77:N90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</pivotFields>
  <rowFields count="2">
    <field x="1"/>
    <field x="2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TOTAL LLEGADAS" fld="0" baseField="0" baseItem="0"/>
  </dataFields>
  <formats count="8">
    <format dxfId="133">
      <pivotArea grandRow="1" outline="0" collapsedLevelsAreSubtotals="1" fieldPosition="0"/>
    </format>
    <format dxfId="132">
      <pivotArea dataOnly="0" labelOnly="1" grandRow="1" outline="0" fieldPosition="0"/>
    </format>
    <format dxfId="131">
      <pivotArea grandRow="1" outline="0" collapsedLevelsAreSubtotals="1" fieldPosition="0"/>
    </format>
    <format dxfId="130">
      <pivotArea dataOnly="0" labelOnly="1" grandRow="1" outline="0" fieldPosition="0"/>
    </format>
    <format dxfId="12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7">
      <pivotArea grandRow="1" outline="0" collapsedLevelsAreSubtotals="1" fieldPosition="0"/>
    </format>
    <format dxfId="126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name="Tarf_Mes" cacheId="17" applyNumberFormats="0" applyBorderFormats="0" applyFontFormats="0" applyPatternFormats="0" applyAlignmentFormats="0" applyWidthHeightFormats="1" dataCaption="Valores" tag="53caf12e-84b5-4972-8fb0-2d0e5fdb3073" updatedVersion="6" minRefreshableVersion="3" useAutoFormatting="1" subtotalHiddenItems="1" itemPrintTitles="1" createdVersion="5" indent="0" outline="1" outlineData="1" multipleFieldFilters="0">
  <location ref="A93:B95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fld="1" subtotal="count" baseField="0" baseItem="0"/>
  </dataFields>
  <formats count="8">
    <format dxfId="141">
      <pivotArea grandRow="1" outline="0" collapsedLevelsAreSubtotals="1" fieldPosition="0"/>
    </format>
    <format dxfId="140">
      <pivotArea dataOnly="0" labelOnly="1" grandRow="1" outline="0" fieldPosition="0"/>
    </format>
    <format dxfId="139">
      <pivotArea grandRow="1" outline="0" collapsedLevelsAreSubtotals="1" fieldPosition="0"/>
    </format>
    <format dxfId="138">
      <pivotArea dataOnly="0" labelOnly="1" grandRow="1" outline="0" fieldPosition="0"/>
    </format>
    <format dxfId="137">
      <pivotArea field="0" type="button" dataOnly="0" labelOnly="1" outline="0" axis="axisRow" fieldPosition="0"/>
    </format>
    <format dxfId="136">
      <pivotArea dataOnly="0" labelOnly="1" outline="0" axis="axisValues" fieldPosition="0"/>
    </format>
    <format dxfId="135">
      <pivotArea field="0" type="button" dataOnly="0" labelOnly="1" outline="0" axis="axisRow" fieldPosition="0"/>
    </format>
    <format dxfId="134">
      <pivotArea dataOnly="0" labelOnly="1" outline="0" axis="axisValues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name="Emple_Evo" cacheId="4" applyNumberFormats="0" applyBorderFormats="0" applyFontFormats="0" applyPatternFormats="0" applyAlignmentFormats="0" applyWidthHeightFormats="1" dataCaption="Valores" tag="3891e3e4-227f-423b-b683-f6f1e13ed1b9" updatedVersion="6" minRefreshableVersion="3" useAutoFormatting="1" subtotalHiddenItems="1" itemPrintTitles="1" createdVersion="5" indent="0" outline="1" outlineData="1" multipleFieldFilters="0" chartFormat="3">
  <location ref="M2:N15" firstHeaderRow="1" firstDataRow="1" firstDataCol="1"/>
  <pivotFields count="3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2">
    <field x="1"/>
    <field x="0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Suma de EMPLEOS" fld="2" baseField="0" baseItem="0"/>
  </dataFields>
  <formats count="10">
    <format dxfId="151">
      <pivotArea type="origin" dataOnly="0" labelOnly="1" outline="0" fieldPosition="0"/>
    </format>
    <format dxfId="150">
      <pivotArea type="topRight" dataOnly="0" labelOnly="1" outline="0" fieldPosition="0"/>
    </format>
    <format dxfId="149">
      <pivotArea field="0" type="button" dataOnly="0" labelOnly="1" outline="0" axis="axisRow" fieldPosition="1"/>
    </format>
    <format dxfId="148">
      <pivotArea dataOnly="0" labelOnly="1" grandCol="1" outline="0" fieldPosition="0"/>
    </format>
    <format dxfId="147">
      <pivotArea type="origin" dataOnly="0" labelOnly="1" outline="0" fieldPosition="0"/>
    </format>
    <format dxfId="146">
      <pivotArea type="topRight" dataOnly="0" labelOnly="1" outline="0" fieldPosition="0"/>
    </format>
    <format dxfId="145">
      <pivotArea field="0" type="button" dataOnly="0" labelOnly="1" outline="0" axis="axisRow" fieldPosition="1"/>
    </format>
    <format dxfId="144">
      <pivotArea dataOnly="0" labelOnly="1" grandCol="1" outline="0" fieldPosition="0"/>
    </format>
    <format dxfId="143">
      <pivotArea dataOnly="0" grandRow="1" fieldPosition="0"/>
    </format>
    <format dxfId="142">
      <pivotArea dataOnly="0" grandRow="1" fieldPosition="0"/>
    </format>
  </formats>
  <chartFormats count="1">
    <chartFormat chart="2" format="7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name="TablaDinámica11" cacheId="43" applyNumberFormats="0" applyBorderFormats="0" applyFontFormats="0" applyPatternFormats="0" applyAlignmentFormats="0" applyWidthHeightFormats="1" dataCaption="Valores" tag="e4a1e759-bbc8-4407-bdbf-6af3d69cced8" updatedVersion="6" minRefreshableVersion="3" useAutoFormatting="1" subtotalHiddenItems="1" itemPrintTitles="1" createdVersion="5" indent="0" outline="1" outlineData="1" multipleFieldFilters="0" chartFormat="7">
  <location ref="R104:S107" firstHeaderRow="1" firstDataRow="1" firstDataCol="1"/>
  <pivotFields count="6"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fld="3" subtotal="count" baseField="0" baseItem="0"/>
  </dataFields>
  <formats count="11">
    <format dxfId="162">
      <pivotArea field="0" type="button" dataOnly="0" labelOnly="1" outline="0" axis="axisRow" fieldPosition="0"/>
    </format>
    <format dxfId="161">
      <pivotArea dataOnly="0" labelOnly="1" outline="0" axis="axisValues" fieldPosition="0"/>
    </format>
    <format dxfId="160">
      <pivotArea field="0" type="button" dataOnly="0" labelOnly="1" outline="0" axis="axisRow" fieldPosition="0"/>
    </format>
    <format dxfId="159">
      <pivotArea dataOnly="0" labelOnly="1" outline="0" axis="axisValues" fieldPosition="0"/>
    </format>
    <format dxfId="158">
      <pivotArea grandRow="1" outline="0" collapsedLevelsAreSubtotals="1" fieldPosition="0"/>
    </format>
    <format dxfId="157">
      <pivotArea dataOnly="0" labelOnly="1" grandRow="1" outline="0" fieldPosition="0"/>
    </format>
    <format dxfId="156">
      <pivotArea grandRow="1" outline="0" collapsedLevelsAreSubtotals="1" fieldPosition="0"/>
    </format>
    <format dxfId="155">
      <pivotArea dataOnly="0" labelOnly="1" grandRow="1" outline="0" fieldPosition="0"/>
    </format>
    <format dxfId="154">
      <pivotArea field="0" type="button" dataOnly="0" labelOnly="1" outline="0" axis="axisRow" fieldPosition="0"/>
    </format>
    <format dxfId="153">
      <pivotArea dataOnly="0" labelOnly="1" outline="0" axis="axisValues" fieldPosition="0"/>
    </format>
    <format dxfId="152">
      <pivotArea dataOnly="0" grandRow="1" fieldPosition="0"/>
    </format>
  </formats>
  <chartFormats count="2">
    <chartFormat chart="4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name="Tarf_Sect" cacheId="18" applyNumberFormats="0" applyBorderFormats="0" applyFontFormats="0" applyPatternFormats="0" applyAlignmentFormats="0" applyWidthHeightFormats="1" dataCaption="Valores" tag="d7701cec-7a1f-49b6-8a7e-1ba0079b28ed" updatedVersion="6" minRefreshableVersion="3" useAutoFormatting="1" subtotalHiddenItems="1" itemPrintTitles="1" createdVersion="5" indent="0" outline="1" outlineData="1" multipleFieldFilters="0" chartFormat="6">
  <location ref="G93:K99" firstHeaderRow="1" firstDataRow="2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fld="2" subtotal="count" baseField="0" baseItem="0"/>
  </dataFields>
  <formats count="16">
    <format dxfId="178">
      <pivotArea type="origin" dataOnly="0" labelOnly="1" outline="0" fieldPosition="0"/>
    </format>
    <format dxfId="177">
      <pivotArea field="1" type="button" dataOnly="0" labelOnly="1" outline="0" axis="axisCol" fieldPosition="0"/>
    </format>
    <format dxfId="176">
      <pivotArea type="topRight" dataOnly="0" labelOnly="1" outline="0" fieldPosition="0"/>
    </format>
    <format dxfId="175">
      <pivotArea field="0" type="button" dataOnly="0" labelOnly="1" outline="0" axis="axisRow" fieldPosition="0"/>
    </format>
    <format dxfId="174">
      <pivotArea dataOnly="0" labelOnly="1" fieldPosition="0">
        <references count="1">
          <reference field="1" count="0"/>
        </references>
      </pivotArea>
    </format>
    <format dxfId="173">
      <pivotArea dataOnly="0" labelOnly="1" grandCol="1" outline="0" fieldPosition="0"/>
    </format>
    <format dxfId="172">
      <pivotArea type="origin" dataOnly="0" labelOnly="1" outline="0" fieldPosition="0"/>
    </format>
    <format dxfId="171">
      <pivotArea field="1" type="button" dataOnly="0" labelOnly="1" outline="0" axis="axisCol" fieldPosition="0"/>
    </format>
    <format dxfId="170">
      <pivotArea type="topRight" dataOnly="0" labelOnly="1" outline="0" fieldPosition="0"/>
    </format>
    <format dxfId="169">
      <pivotArea field="0" type="button" dataOnly="0" labelOnly="1" outline="0" axis="axisRow" fieldPosition="0"/>
    </format>
    <format dxfId="168">
      <pivotArea dataOnly="0" labelOnly="1" fieldPosition="0">
        <references count="1">
          <reference field="1" count="0"/>
        </references>
      </pivotArea>
    </format>
    <format dxfId="167">
      <pivotArea dataOnly="0" labelOnly="1" grandCol="1" outline="0" fieldPosition="0"/>
    </format>
    <format dxfId="166">
      <pivotArea grandRow="1" outline="0" collapsedLevelsAreSubtotals="1" fieldPosition="0"/>
    </format>
    <format dxfId="165">
      <pivotArea dataOnly="0" labelOnly="1" grandRow="1" outline="0" fieldPosition="0"/>
    </format>
    <format dxfId="164">
      <pivotArea grandRow="1" outline="0" collapsedLevelsAreSubtotals="1" fieldPosition="0"/>
    </format>
    <format dxfId="163">
      <pivotArea dataOnly="0" labelOnly="1" grandRow="1" outline="0" fieldPosition="0"/>
    </format>
  </formats>
  <chartFormats count="3">
    <chartFormat chart="5" format="9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9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9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ChartTable18" cacheId="53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2">
  <location ref="A1:B6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Recuento de NÚMERO DE REGISTRO TURÍSTICO" fld="1" subtotal="count" baseField="0" baseItem="0"/>
  </dataFields>
  <chartFormats count="1">
    <chartFormat chart="1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894157515">
        <x15:pivotRow count="1">
          <x15:c>
            <x15:v>1</x15:v>
          </x15:c>
        </x15:pivotRow>
        <x15:pivotRow count="1">
          <x15:c>
            <x15:v>3</x15:v>
          </x15:c>
        </x15:pivotRow>
        <x15:pivotRow count="1">
          <x15:c>
            <x15:v>5</x15:v>
          </x15:c>
        </x15:pivotRow>
        <x15:pivotRow count="1">
          <x15:c>
            <x15:v>16</x15:v>
          </x15:c>
        </x15:pivotRow>
        <x15:pivotRow count="1">
          <x15:c>
            <x15:v>25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name="TOH_Sector" cacheId="21" applyNumberFormats="0" applyBorderFormats="0" applyFontFormats="0" applyPatternFormats="0" applyAlignmentFormats="0" applyWidthHeightFormats="1" dataCaption="Valores" tag="5f688f70-7987-4fa4-aa21-7bfa2ec0243e" updatedVersion="6" minRefreshableVersion="3" useAutoFormatting="1" subtotalHiddenItems="1" itemPrintTitles="1" createdVersion="5" indent="0" outline="1" outlineData="1" multipleFieldFilters="0" chartFormat="3">
  <location ref="G105:K111" firstHeaderRow="1" firstDataRow="2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fld="2" subtotal="count" baseField="0" baseItem="0"/>
  </dataFields>
  <formats count="16">
    <format dxfId="194">
      <pivotArea type="origin" dataOnly="0" labelOnly="1" outline="0" fieldPosition="0"/>
    </format>
    <format dxfId="193">
      <pivotArea field="1" type="button" dataOnly="0" labelOnly="1" outline="0" axis="axisCol" fieldPosition="0"/>
    </format>
    <format dxfId="192">
      <pivotArea type="topRight" dataOnly="0" labelOnly="1" outline="0" fieldPosition="0"/>
    </format>
    <format dxfId="191">
      <pivotArea field="0" type="button" dataOnly="0" labelOnly="1" outline="0" axis="axisRow" fieldPosition="0"/>
    </format>
    <format dxfId="190">
      <pivotArea dataOnly="0" labelOnly="1" fieldPosition="0">
        <references count="1">
          <reference field="1" count="0"/>
        </references>
      </pivotArea>
    </format>
    <format dxfId="189">
      <pivotArea dataOnly="0" labelOnly="1" grandCol="1" outline="0" fieldPosition="0"/>
    </format>
    <format dxfId="188">
      <pivotArea type="origin" dataOnly="0" labelOnly="1" outline="0" fieldPosition="0"/>
    </format>
    <format dxfId="187">
      <pivotArea field="1" type="button" dataOnly="0" labelOnly="1" outline="0" axis="axisCol" fieldPosition="0"/>
    </format>
    <format dxfId="186">
      <pivotArea type="topRight" dataOnly="0" labelOnly="1" outline="0" fieldPosition="0"/>
    </format>
    <format dxfId="185">
      <pivotArea field="0" type="button" dataOnly="0" labelOnly="1" outline="0" axis="axisRow" fieldPosition="0"/>
    </format>
    <format dxfId="184">
      <pivotArea dataOnly="0" labelOnly="1" fieldPosition="0">
        <references count="1">
          <reference field="1" count="0"/>
        </references>
      </pivotArea>
    </format>
    <format dxfId="183">
      <pivotArea dataOnly="0" labelOnly="1" grandCol="1" outline="0" fieldPosition="0"/>
    </format>
    <format dxfId="182">
      <pivotArea grandRow="1" outline="0" collapsedLevelsAreSubtotals="1" fieldPosition="0"/>
    </format>
    <format dxfId="181">
      <pivotArea dataOnly="0" labelOnly="1" grandRow="1" outline="0" fieldPosition="0"/>
    </format>
    <format dxfId="180">
      <pivotArea grandRow="1" outline="0" collapsedLevelsAreSubtotals="1" fieldPosition="0"/>
    </format>
    <format dxfId="179">
      <pivotArea dataOnly="0" labelOnly="1" grandRow="1" outline="0" fieldPosition="0"/>
    </format>
  </formats>
  <chartFormats count="3">
    <chartFormat chart="2" format="1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name="HabVen_Mes" cacheId="12" applyNumberFormats="0" applyBorderFormats="0" applyFontFormats="0" applyPatternFormats="0" applyAlignmentFormats="0" applyWidthHeightFormats="1" dataCaption="Valores" tag="67f48c4c-ca58-42ef-994a-dbc888b69382" updatedVersion="6" minRefreshableVersion="3" useAutoFormatting="1" subtotalHiddenItems="1" itemPrintTitles="1" createdVersion="5" indent="0" outline="1" outlineData="1" multipleFieldFilters="0">
  <location ref="A41:B43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Recuento de TOTAL HABITACIONES VENDIDAS" fld="2" subtotal="count" baseField="0" baseItem="0"/>
  </dataFields>
  <formats count="10">
    <format dxfId="204">
      <pivotArea field="0" type="button" dataOnly="0" labelOnly="1" outline="0" axis="axisRow" fieldPosition="0"/>
    </format>
    <format dxfId="203">
      <pivotArea dataOnly="0" labelOnly="1" outline="0" axis="axisValues" fieldPosition="0"/>
    </format>
    <format dxfId="202">
      <pivotArea field="0" type="button" dataOnly="0" labelOnly="1" outline="0" axis="axisRow" fieldPosition="0"/>
    </format>
    <format dxfId="201">
      <pivotArea dataOnly="0" labelOnly="1" outline="0" axis="axisValues" fieldPosition="0"/>
    </format>
    <format dxfId="200">
      <pivotArea field="0" type="button" dataOnly="0" labelOnly="1" outline="0" axis="axisRow" fieldPosition="0"/>
    </format>
    <format dxfId="199">
      <pivotArea dataOnly="0" labelOnly="1" outline="0" axis="axisValues" fieldPosition="0"/>
    </format>
    <format dxfId="198">
      <pivotArea grandRow="1" outline="0" collapsedLevelsAreSubtotals="1" fieldPosition="0"/>
    </format>
    <format dxfId="197">
      <pivotArea dataOnly="0" labelOnly="1" grandRow="1" outline="0" fieldPosition="0"/>
    </format>
    <format dxfId="196">
      <pivotArea grandRow="1" outline="0" collapsedLevelsAreSubtotals="1" fieldPosition="0"/>
    </format>
    <format dxfId="195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name="EM_EVo" cacheId="5" applyNumberFormats="0" applyBorderFormats="0" applyFontFormats="0" applyPatternFormats="0" applyAlignmentFormats="0" applyWidthHeightFormats="1" dataCaption="Valores" tag="fce29dba-154a-4d45-99ed-b0b8ad433c8c" updatedVersion="6" minRefreshableVersion="3" useAutoFormatting="1" itemPrintTitles="1" createdVersion="5" indent="0" outline="1" outlineData="1" multipleFieldFilters="0" chartFormat="7">
  <location ref="M32:N45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fld="0" subtotal="count" baseField="0" baseItem="0"/>
  </dataFields>
  <formats count="3">
    <format dxfId="207">
      <pivotArea dataOnly="0" labelOnly="1" outline="0" axis="axisValues" fieldPosition="0"/>
    </format>
    <format dxfId="206">
      <pivotArea grandRow="1" outline="0" collapsedLevelsAreSubtotals="1" fieldPosition="0"/>
    </format>
    <format dxfId="205">
      <pivotArea dataOnly="0" labelOnly="1" grandRow="1" outline="0" fieldPosition="0"/>
    </format>
  </formats>
  <chartFormats count="2">
    <chartFormat chart="2" format="7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7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name="TablaDinámica7" cacheId="40" applyNumberFormats="0" applyBorderFormats="0" applyFontFormats="0" applyPatternFormats="0" applyAlignmentFormats="0" applyWidthHeightFormats="1" dataCaption="Valores" tag="4da2ff38-9aba-48d2-b0f1-4f10ec4c64c4" updatedVersion="6" minRefreshableVersion="3" useAutoFormatting="1" subtotalHiddenItems="1" itemPrintTitles="1" createdVersion="5" indent="0" outline="1" outlineData="1" multipleFieldFilters="0" chartFormat="3">
  <location ref="R54:S59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VENTAS POR ALOJAMIENTO DURANTE EL MES (MILES)" fld="1" baseField="0" baseItem="0"/>
  </dataFields>
  <formats count="14">
    <format dxfId="221">
      <pivotArea field="0" type="button" dataOnly="0" labelOnly="1" outline="0" axis="axisRow" fieldPosition="0"/>
    </format>
    <format dxfId="220">
      <pivotArea dataOnly="0" labelOnly="1" outline="0" axis="axisValues" fieldPosition="0"/>
    </format>
    <format dxfId="219">
      <pivotArea field="0" type="button" dataOnly="0" labelOnly="1" outline="0" axis="axisRow" fieldPosition="0"/>
    </format>
    <format dxfId="218">
      <pivotArea dataOnly="0" labelOnly="1" outline="0" axis="axisValues" fieldPosition="0"/>
    </format>
    <format dxfId="217">
      <pivotArea grandRow="1" outline="0" collapsedLevelsAreSubtotals="1" fieldPosition="0"/>
    </format>
    <format dxfId="216">
      <pivotArea dataOnly="0" labelOnly="1" grandRow="1" outline="0" fieldPosition="0"/>
    </format>
    <format dxfId="215">
      <pivotArea grandRow="1" outline="0" collapsedLevelsAreSubtotals="1" fieldPosition="0"/>
    </format>
    <format dxfId="214">
      <pivotArea dataOnly="0" labelOnly="1" grandRow="1" outline="0" fieldPosition="0"/>
    </format>
    <format dxfId="213">
      <pivotArea field="0" type="button" dataOnly="0" labelOnly="1" outline="0" axis="axisRow" fieldPosition="0"/>
    </format>
    <format dxfId="212">
      <pivotArea dataOnly="0" labelOnly="1" outline="0" axis="axisValues" fieldPosition="0"/>
    </format>
    <format dxfId="211">
      <pivotArea grandRow="1" outline="0" collapsedLevelsAreSubtotals="1" fieldPosition="0"/>
    </format>
    <format dxfId="210">
      <pivotArea dataOnly="0" labelOnly="1" grandRow="1" outline="0" fieldPosition="0"/>
    </format>
    <format dxfId="209">
      <pivotArea outline="0" collapsedLevelsAreSubtotals="1" fieldPosition="0"/>
    </format>
    <format dxfId="208">
      <pivotArea outline="0" collapsedLevelsAreSubtotals="1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name="Tarf_Tipo" cacheId="36" applyNumberFormats="0" applyBorderFormats="0" applyFontFormats="0" applyPatternFormats="0" applyAlignmentFormats="0" applyWidthHeightFormats="1" dataCaption="Valores" tag="b8976792-103a-4700-824a-0e3c5d3d1eeb" updatedVersion="6" minRefreshableVersion="3" useAutoFormatting="1" subtotalHiddenItems="1" itemPrintTitles="1" createdVersion="5" indent="0" outline="1" outlineData="1" multipleFieldFilters="0" chartFormat="10">
  <location ref="R93:S96" firstHeaderRow="1" firstDataRow="1" firstDataCol="1"/>
  <pivotFields count="6"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fld="3" subtotal="count" baseField="0" baseItem="0"/>
  </dataFields>
  <formats count="8">
    <format dxfId="229">
      <pivotArea field="0" type="button" dataOnly="0" labelOnly="1" outline="0" axis="axisRow" fieldPosition="0"/>
    </format>
    <format dxfId="228">
      <pivotArea dataOnly="0" labelOnly="1" outline="0" axis="axisValues" fieldPosition="0"/>
    </format>
    <format dxfId="227">
      <pivotArea field="0" type="button" dataOnly="0" labelOnly="1" outline="0" axis="axisRow" fieldPosition="0"/>
    </format>
    <format dxfId="226">
      <pivotArea dataOnly="0" labelOnly="1" outline="0" axis="axisValues" fieldPosition="0"/>
    </format>
    <format dxfId="225">
      <pivotArea grandRow="1" outline="0" collapsedLevelsAreSubtotals="1" fieldPosition="0"/>
    </format>
    <format dxfId="224">
      <pivotArea dataOnly="0" labelOnly="1" grandRow="1" outline="0" fieldPosition="0"/>
    </format>
    <format dxfId="223">
      <pivotArea grandRow="1" outline="0" collapsedLevelsAreSubtotals="1" fieldPosition="0"/>
    </format>
    <format dxfId="222">
      <pivotArea dataOnly="0" labelOnly="1" grandRow="1" outline="0" fieldPosition="0"/>
    </format>
  </formats>
  <chartFormats count="5">
    <chartFormat chart="4" format="2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2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name="HabVen_Sect" cacheId="26" applyNumberFormats="0" applyBorderFormats="0" applyFontFormats="0" applyPatternFormats="0" applyAlignmentFormats="0" applyWidthHeightFormats="1" dataCaption="Valores" tag="a646ffbc-b460-4acc-912d-cf17815ea612" updatedVersion="6" minRefreshableVersion="3" useAutoFormatting="1" subtotalHiddenItems="1" itemPrintTitles="1" createdVersion="5" indent="0" outline="1" outlineData="1" multipleFieldFilters="0" chartFormat="3">
  <location ref="G41:K47" firstHeaderRow="1" firstDataRow="2" firstDataCol="1"/>
  <pivotFields count="6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Recuento de TOTAL HABITACIONES VENDIDAS" fld="3" subtotal="count" baseField="0" baseItem="0"/>
  </dataFields>
  <formats count="16">
    <format dxfId="245">
      <pivotArea type="origin" dataOnly="0" labelOnly="1" outline="0" fieldPosition="0"/>
    </format>
    <format dxfId="244">
      <pivotArea field="0" type="button" dataOnly="0" labelOnly="1" outline="0" axis="axisCol" fieldPosition="0"/>
    </format>
    <format dxfId="243">
      <pivotArea type="topRight" dataOnly="0" labelOnly="1" outline="0" fieldPosition="0"/>
    </format>
    <format dxfId="242">
      <pivotArea field="1" type="button" dataOnly="0" labelOnly="1" outline="0" axis="axisRow" fieldPosition="0"/>
    </format>
    <format dxfId="241">
      <pivotArea dataOnly="0" labelOnly="1" fieldPosition="0">
        <references count="1">
          <reference field="0" count="0"/>
        </references>
      </pivotArea>
    </format>
    <format dxfId="240">
      <pivotArea dataOnly="0" labelOnly="1" grandCol="1" outline="0" fieldPosition="0"/>
    </format>
    <format dxfId="239">
      <pivotArea type="origin" dataOnly="0" labelOnly="1" outline="0" fieldPosition="0"/>
    </format>
    <format dxfId="238">
      <pivotArea field="0" type="button" dataOnly="0" labelOnly="1" outline="0" axis="axisCol" fieldPosition="0"/>
    </format>
    <format dxfId="237">
      <pivotArea type="topRight" dataOnly="0" labelOnly="1" outline="0" fieldPosition="0"/>
    </format>
    <format dxfId="236">
      <pivotArea field="1" type="button" dataOnly="0" labelOnly="1" outline="0" axis="axisRow" fieldPosition="0"/>
    </format>
    <format dxfId="235">
      <pivotArea dataOnly="0" labelOnly="1" fieldPosition="0">
        <references count="1">
          <reference field="0" count="0"/>
        </references>
      </pivotArea>
    </format>
    <format dxfId="234">
      <pivotArea dataOnly="0" labelOnly="1" grandCol="1" outline="0" fieldPosition="0"/>
    </format>
    <format dxfId="233">
      <pivotArea grandRow="1" outline="0" collapsedLevelsAreSubtotals="1" fieldPosition="0"/>
    </format>
    <format dxfId="232">
      <pivotArea dataOnly="0" labelOnly="1" grandRow="1" outline="0" fieldPosition="0"/>
    </format>
    <format dxfId="231">
      <pivotArea grandRow="1" outline="0" collapsedLevelsAreSubtotals="1" fieldPosition="0"/>
    </format>
    <format dxfId="230">
      <pivotArea dataOnly="0" labelOnly="1" grandRow="1" outline="0" fieldPosition="0"/>
    </format>
  </formats>
  <chartFormats count="3">
    <chartFormat chart="2" format="9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9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9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name="HabVen_Cat" cacheId="25" applyNumberFormats="0" applyBorderFormats="0" applyFontFormats="0" applyPatternFormats="0" applyAlignmentFormats="0" applyWidthHeightFormats="1" dataCaption="Valores" tag="f2127acf-152b-4d25-895c-10deabee9a6b" updatedVersion="6" minRefreshableVersion="3" useAutoFormatting="1" subtotalHiddenItems="1" itemPrintTitles="1" createdVersion="5" indent="0" outline="1" outlineData="1" multipleFieldFilters="0" chartFormat="4">
  <location ref="D41:E45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Recuento de TOTAL HABITACIONES VENDIDAS" fld="2" subtotal="count" baseField="0" baseItem="0"/>
  </dataFields>
  <formats count="8">
    <format dxfId="253">
      <pivotArea grandRow="1" outline="0" collapsedLevelsAreSubtotals="1" fieldPosition="0"/>
    </format>
    <format dxfId="252">
      <pivotArea dataOnly="0" labelOnly="1" grandRow="1" outline="0" fieldPosition="0"/>
    </format>
    <format dxfId="251">
      <pivotArea grandRow="1" outline="0" collapsedLevelsAreSubtotals="1" fieldPosition="0"/>
    </format>
    <format dxfId="250">
      <pivotArea dataOnly="0" labelOnly="1" grandRow="1" outline="0" fieldPosition="0"/>
    </format>
    <format dxfId="249">
      <pivotArea field="0" type="button" dataOnly="0" labelOnly="1" outline="0" axis="axisRow" fieldPosition="0"/>
    </format>
    <format dxfId="248">
      <pivotArea dataOnly="0" labelOnly="1" outline="0" axis="axisValues" fieldPosition="0"/>
    </format>
    <format dxfId="247">
      <pivotArea field="0" type="button" dataOnly="0" labelOnly="1" outline="0" axis="axisRow" fieldPosition="0"/>
    </format>
    <format dxfId="246">
      <pivotArea dataOnly="0" labelOnly="1" outline="0" axis="axisValues" fieldPosition="0"/>
    </format>
  </formats>
  <chartFormats count="4">
    <chartFormat chart="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name="Ing_Cat" cacheId="27" applyNumberFormats="0" applyBorderFormats="0" applyFontFormats="0" applyPatternFormats="0" applyAlignmentFormats="0" applyWidthHeightFormats="1" dataCaption="Valores" tag="6a5b1680-9c2b-4bcc-b0a4-2708a04741df" updatedVersion="6" minRefreshableVersion="3" useAutoFormatting="1" subtotalHiddenItems="1" itemPrintTitles="1" createdVersion="5" indent="0" outline="1" outlineData="1" multipleFieldFilters="0" chartFormat="3">
  <location ref="D54:E58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 VENTAS POR ALOJAMIENTO DURANTE EL MES (MILES)" fld="1" baseField="0" baseItem="0" numFmtId="168"/>
  </dataFields>
  <formats count="13">
    <format dxfId="266">
      <pivotArea field="0" type="button" dataOnly="0" labelOnly="1" outline="0" axis="axisRow" fieldPosition="0"/>
    </format>
    <format dxfId="265">
      <pivotArea dataOnly="0" labelOnly="1" outline="0" axis="axisValues" fieldPosition="0"/>
    </format>
    <format dxfId="264">
      <pivotArea field="0" type="button" dataOnly="0" labelOnly="1" outline="0" axis="axisRow" fieldPosition="0"/>
    </format>
    <format dxfId="263">
      <pivotArea dataOnly="0" labelOnly="1" outline="0" axis="axisValues" fieldPosition="0"/>
    </format>
    <format dxfId="262">
      <pivotArea grandRow="1" outline="0" collapsedLevelsAreSubtotals="1" fieldPosition="0"/>
    </format>
    <format dxfId="261">
      <pivotArea dataOnly="0" labelOnly="1" grandRow="1" outline="0" fieldPosition="0"/>
    </format>
    <format dxfId="260">
      <pivotArea grandRow="1" outline="0" collapsedLevelsAreSubtotals="1" fieldPosition="0"/>
    </format>
    <format dxfId="259">
      <pivotArea dataOnly="0" labelOnly="1" grandRow="1" outline="0" fieldPosition="0"/>
    </format>
    <format dxfId="258">
      <pivotArea grandRow="1" outline="0" collapsedLevelsAreSubtotals="1" fieldPosition="0"/>
    </format>
    <format dxfId="257">
      <pivotArea dataOnly="0" labelOnly="1" grandRow="1" outline="0" fieldPosition="0"/>
    </format>
    <format dxfId="256">
      <pivotArea field="0" type="button" dataOnly="0" labelOnly="1" outline="0" axis="axisRow" fieldPosition="0"/>
    </format>
    <format dxfId="255">
      <pivotArea dataOnly="0" labelOnly="1" outline="0" axis="axisValues" fieldPosition="0"/>
    </format>
    <format dxfId="254">
      <pivotArea outline="0" collapsedLevelsAreSubtotals="1" fieldPosition="0"/>
    </format>
  </formats>
  <chartFormats count="4">
    <chartFormat chart="2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4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4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 VENTAS POR ALOJAMIENTO DURANTE EL MES (MILES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name="TablaDinámica10" cacheId="42" applyNumberFormats="0" applyBorderFormats="0" applyFontFormats="0" applyPatternFormats="0" applyAlignmentFormats="0" applyWidthHeightFormats="1" dataCaption="Valores" tag="86a5b7d2-f0e2-425b-84e4-b968a7136cfd" updatedVersion="6" minRefreshableVersion="3" useAutoFormatting="1" subtotalHiddenItems="1" itemPrintTitles="1" createdVersion="5" indent="0" outline="1" outlineData="1" multipleFieldFilters="0" chartFormat="3">
  <location ref="R80:S85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 TOTAL PERNOCTACIONES" fld="1" baseField="0" baseItem="0"/>
  </dataFields>
  <formats count="12">
    <format dxfId="278">
      <pivotArea field="0" type="button" dataOnly="0" labelOnly="1" outline="0" axis="axisRow" fieldPosition="0"/>
    </format>
    <format dxfId="277">
      <pivotArea dataOnly="0" labelOnly="1" outline="0" axis="axisValues" fieldPosition="0"/>
    </format>
    <format dxfId="276">
      <pivotArea field="0" type="button" dataOnly="0" labelOnly="1" outline="0" axis="axisRow" fieldPosition="0"/>
    </format>
    <format dxfId="275">
      <pivotArea dataOnly="0" labelOnly="1" outline="0" axis="axisValues" fieldPosition="0"/>
    </format>
    <format dxfId="274">
      <pivotArea grandRow="1" outline="0" collapsedLevelsAreSubtotals="1" fieldPosition="0"/>
    </format>
    <format dxfId="273">
      <pivotArea dataOnly="0" labelOnly="1" grandRow="1" outline="0" fieldPosition="0"/>
    </format>
    <format dxfId="272">
      <pivotArea grandRow="1" outline="0" collapsedLevelsAreSubtotals="1" fieldPosition="0"/>
    </format>
    <format dxfId="271">
      <pivotArea dataOnly="0" labelOnly="1" grandRow="1" outline="0" fieldPosition="0"/>
    </format>
    <format dxfId="270">
      <pivotArea field="0" type="button" dataOnly="0" labelOnly="1" outline="0" axis="axisRow" fieldPosition="0"/>
    </format>
    <format dxfId="269">
      <pivotArea dataOnly="0" labelOnly="1" outline="0" axis="axisValues" fieldPosition="0"/>
    </format>
    <format dxfId="268">
      <pivotArea grandRow="1" outline="0" collapsedLevelsAreSubtotals="1" fieldPosition="0"/>
    </format>
    <format dxfId="267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 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name="Pern_mes" cacheId="16" applyNumberFormats="0" applyBorderFormats="0" applyFontFormats="0" applyPatternFormats="0" applyAlignmentFormats="0" applyWidthHeightFormats="1" dataCaption="Valores" tag="150591da-e7ae-4c03-ae6b-3fbd9de9efcf" updatedVersion="6" minRefreshableVersion="3" useAutoFormatting="1" subtotalHiddenItems="1" itemPrintTitles="1" createdVersion="5" indent="0" outline="1" outlineData="1" multipleFieldFilters="0">
  <location ref="A80:B82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TOTAL PERNOCTACIONES" fld="1" baseField="0" baseItem="0"/>
  </dataFields>
  <formats count="8">
    <format dxfId="286">
      <pivotArea field="0" type="button" dataOnly="0" labelOnly="1" outline="0" axis="axisRow" fieldPosition="0"/>
    </format>
    <format dxfId="285">
      <pivotArea dataOnly="0" labelOnly="1" outline="0" axis="axisValues" fieldPosition="0"/>
    </format>
    <format dxfId="284">
      <pivotArea field="0" type="button" dataOnly="0" labelOnly="1" outline="0" axis="axisRow" fieldPosition="0"/>
    </format>
    <format dxfId="283">
      <pivotArea dataOnly="0" labelOnly="1" outline="0" axis="axisValues" fieldPosition="0"/>
    </format>
    <format dxfId="282">
      <pivotArea grandRow="1" outline="0" collapsedLevelsAreSubtotals="1" fieldPosition="0"/>
    </format>
    <format dxfId="281">
      <pivotArea dataOnly="0" labelOnly="1" grandRow="1" outline="0" fieldPosition="0"/>
    </format>
    <format dxfId="280">
      <pivotArea grandRow="1" outline="0" collapsedLevelsAreSubtotals="1" fieldPosition="0"/>
    </format>
    <format dxfId="279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ChartTable8" cacheId="51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2">
  <location ref="A1:A6" firstHeaderRow="1" firstDataRow="1" firstDataCol="1"/>
  <pivotFields count="5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name="Emp_Cat" cacheId="23" applyNumberFormats="0" applyBorderFormats="0" applyFontFormats="0" applyPatternFormats="0" applyAlignmentFormats="0" applyWidthHeightFormats="1" dataCaption="Valores" tag="2c1aeb92-a43a-40cf-8320-a21fc785ec77" updatedVersion="6" minRefreshableVersion="3" useAutoFormatting="1" subtotalHiddenItems="1" itemPrintTitles="1" createdVersion="5" indent="0" outline="1" outlineData="1" multipleFieldFilters="0" chartFormat="3">
  <location ref="D2:E6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Recuento de EMPLEOS" fld="2" subtotal="count" baseField="0" baseItem="0"/>
  </dataFields>
  <formats count="8">
    <format dxfId="294">
      <pivotArea field="0" type="button" dataOnly="0" labelOnly="1" outline="0" axis="axisRow" fieldPosition="0"/>
    </format>
    <format dxfId="293">
      <pivotArea dataOnly="0" labelOnly="1" outline="0" axis="axisValues" fieldPosition="0"/>
    </format>
    <format dxfId="292">
      <pivotArea field="0" type="button" dataOnly="0" labelOnly="1" outline="0" axis="axisRow" fieldPosition="0"/>
    </format>
    <format dxfId="291">
      <pivotArea dataOnly="0" labelOnly="1" outline="0" axis="axisValues" fieldPosition="0"/>
    </format>
    <format dxfId="290">
      <pivotArea grandRow="1" outline="0" collapsedLevelsAreSubtotals="1" fieldPosition="0"/>
    </format>
    <format dxfId="289">
      <pivotArea dataOnly="0" labelOnly="1" grandRow="1" outline="0" fieldPosition="0"/>
    </format>
    <format dxfId="288">
      <pivotArea grandRow="1" outline="0" collapsedLevelsAreSubtotals="1" fieldPosition="0"/>
    </format>
    <format dxfId="287">
      <pivotArea dataOnly="0" labelOnly="1" grandRow="1" outline="0" fieldPosition="0"/>
    </format>
  </formats>
  <chartFormats count="4">
    <chartFormat chart="2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4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4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altText="Emp_Cat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name="Emp_Mes" cacheId="45" applyNumberFormats="0" applyBorderFormats="0" applyFontFormats="0" applyPatternFormats="0" applyAlignmentFormats="0" applyWidthHeightFormats="1" dataCaption="Valores" tag="dc6c83b9-dc3f-47a9-acc0-df91bad4ca31" updatedVersion="6" minRefreshableVersion="3" useAutoFormatting="1" subtotalHiddenItems="1" itemPrintTitles="1" createdVersion="5" indent="0" outline="1" outlineData="1" multipleFieldFilters="0">
  <location ref="A2:B4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Recuento de EMPLEOS" fld="2" subtotal="count" baseField="0" baseItem="0"/>
  </dataFields>
  <formats count="8">
    <format dxfId="302">
      <pivotArea field="0" type="button" dataOnly="0" labelOnly="1" outline="0" axis="axisRow" fieldPosition="0"/>
    </format>
    <format dxfId="301">
      <pivotArea dataOnly="0" labelOnly="1" outline="0" axis="axisValues" fieldPosition="0"/>
    </format>
    <format dxfId="300">
      <pivotArea field="0" type="button" dataOnly="0" labelOnly="1" outline="0" axis="axisRow" fieldPosition="0"/>
    </format>
    <format dxfId="299">
      <pivotArea dataOnly="0" labelOnly="1" outline="0" axis="axisValues" fieldPosition="0"/>
    </format>
    <format dxfId="298">
      <pivotArea grandRow="1" outline="0" collapsedLevelsAreSubtotals="1" fieldPosition="0"/>
    </format>
    <format dxfId="297">
      <pivotArea dataOnly="0" labelOnly="1" grandRow="1" outline="0" fieldPosition="0"/>
    </format>
    <format dxfId="296">
      <pivotArea grandRow="1" outline="0" collapsedLevelsAreSubtotals="1" fieldPosition="0"/>
    </format>
    <format dxfId="295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name="Resp_Cat" cacheId="31" applyNumberFormats="0" applyBorderFormats="0" applyFontFormats="0" applyPatternFormats="0" applyAlignmentFormats="0" applyWidthHeightFormats="1" dataCaption="Valores" tag="4fc74a89-7542-4ccf-ab36-85bd83409bd1" updatedVersion="6" minRefreshableVersion="3" useAutoFormatting="1" subtotalHiddenItems="1" itemPrintTitles="1" createdVersion="5" indent="0" outline="1" outlineData="1" multipleFieldFilters="0" chartFormat="3">
  <location ref="D15:E19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Recuento de NÚMERO DE REGISTRO TURÍSTICO" fld="0" subtotal="count" baseField="0" baseItem="0"/>
  </dataFields>
  <formats count="8">
    <format dxfId="310">
      <pivotArea grandRow="1" outline="0" collapsedLevelsAreSubtotals="1" fieldPosition="0"/>
    </format>
    <format dxfId="309">
      <pivotArea dataOnly="0" labelOnly="1" grandRow="1" outline="0" fieldPosition="0"/>
    </format>
    <format dxfId="308">
      <pivotArea grandRow="1" outline="0" collapsedLevelsAreSubtotals="1" fieldPosition="0"/>
    </format>
    <format dxfId="307">
      <pivotArea dataOnly="0" labelOnly="1" grandRow="1" outline="0" fieldPosition="0"/>
    </format>
    <format dxfId="306">
      <pivotArea field="1" type="button" dataOnly="0" labelOnly="1" outline="0" axis="axisRow" fieldPosition="0"/>
    </format>
    <format dxfId="305">
      <pivotArea dataOnly="0" labelOnly="1" outline="0" axis="axisValues" fieldPosition="0"/>
    </format>
    <format dxfId="304">
      <pivotArea field="1" type="button" dataOnly="0" labelOnly="1" outline="0" axis="axisRow" fieldPosition="0"/>
    </format>
    <format dxfId="303">
      <pivotArea dataOnly="0" labelOnly="1" outline="0" axis="axisValues" fieldPosition="0"/>
    </format>
  </formats>
  <chartFormats count="4">
    <chartFormat chart="2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5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3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3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name="Ing_Evo" cacheId="6" applyNumberFormats="0" applyBorderFormats="0" applyFontFormats="0" applyPatternFormats="0" applyAlignmentFormats="0" applyWidthHeightFormats="1" dataCaption="Valores" tag="3486d43f-c96d-4849-96f4-4635fa2bab45" updatedVersion="6" minRefreshableVersion="3" useAutoFormatting="1" subtotalHiddenItems="1" itemPrintTitles="1" createdVersion="5" indent="0" outline="1" outlineData="1" multipleFieldFilters="0" chartFormat="3">
  <location ref="M62:N75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 VENTAS POR ALOJAMIENTO DURANTE EL MES (MILES)" fld="0" baseField="0" baseItem="0" numFmtId="168"/>
  </dataFields>
  <formats count="5">
    <format dxfId="315">
      <pivotArea field="1" type="button" dataOnly="0" labelOnly="1" outline="0" axis="axisRow" fieldPosition="1"/>
    </format>
    <format dxfId="314">
      <pivotArea dataOnly="0" labelOnly="1" outline="0" axis="axisValues" fieldPosition="0"/>
    </format>
    <format dxfId="313">
      <pivotArea grandRow="1" outline="0" collapsedLevelsAreSubtotals="1" fieldPosition="0"/>
    </format>
    <format dxfId="312">
      <pivotArea dataOnly="0" labelOnly="1" grandRow="1" outline="0" fieldPosition="0"/>
    </format>
    <format dxfId="311">
      <pivotArea outline="0" collapsedLevelsAreSubtotals="1" fieldPosition="0"/>
    </format>
  </formats>
  <chartFormats count="1">
    <chartFormat chart="2" format="6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 VENTAS POR ALOJAMIENTO DURANTE EL MES (MILES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name="Lleg_Mes" cacheId="15" applyNumberFormats="0" applyBorderFormats="0" applyFontFormats="0" applyPatternFormats="0" applyAlignmentFormats="0" applyWidthHeightFormats="1" dataCaption="Valores" tag="4b5225b6-f157-42a2-9d11-76b69238bcb8" updatedVersion="6" minRefreshableVersion="3" useAutoFormatting="1" subtotalHiddenItems="1" itemPrintTitles="1" createdVersion="5" indent="0" outline="1" outlineData="1" multipleFieldFilters="0">
  <location ref="A67:B69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 TOTAL LLEGADAS" fld="1" baseField="0" baseItem="0"/>
  </dataFields>
  <formats count="12">
    <format dxfId="327">
      <pivotArea field="0" type="button" dataOnly="0" labelOnly="1" outline="0" axis="axisRow" fieldPosition="0"/>
    </format>
    <format dxfId="326">
      <pivotArea dataOnly="0" labelOnly="1" outline="0" axis="axisValues" fieldPosition="0"/>
    </format>
    <format dxfId="325">
      <pivotArea field="0" type="button" dataOnly="0" labelOnly="1" outline="0" axis="axisRow" fieldPosition="0"/>
    </format>
    <format dxfId="324">
      <pivotArea dataOnly="0" labelOnly="1" outline="0" axis="axisValues" fieldPosition="0"/>
    </format>
    <format dxfId="323">
      <pivotArea grandRow="1" outline="0" collapsedLevelsAreSubtotals="1" fieldPosition="0"/>
    </format>
    <format dxfId="322">
      <pivotArea dataOnly="0" labelOnly="1" grandRow="1" outline="0" fieldPosition="0"/>
    </format>
    <format dxfId="321">
      <pivotArea grandRow="1" outline="0" collapsedLevelsAreSubtotals="1" fieldPosition="0"/>
    </format>
    <format dxfId="320">
      <pivotArea dataOnly="0" labelOnly="1" grandRow="1" outline="0" fieldPosition="0"/>
    </format>
    <format dxfId="319">
      <pivotArea field="0" type="button" dataOnly="0" labelOnly="1" outline="0" axis="axisRow" fieldPosition="0"/>
    </format>
    <format dxfId="318">
      <pivotArea dataOnly="0" labelOnly="1" outline="0" axis="axisValues" fieldPosition="0"/>
    </format>
    <format dxfId="317">
      <pivotArea grandRow="1" outline="0" collapsedLevelsAreSubtotals="1" fieldPosition="0"/>
    </format>
    <format dxfId="316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 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name="EM_Tipo" cacheId="34" applyNumberFormats="0" applyBorderFormats="0" applyFontFormats="0" applyPatternFormats="0" applyAlignmentFormats="0" applyWidthHeightFormats="1" dataCaption="Valores" tag="6c9a2aef-0565-481b-b788-5a517e5eec4d" updatedVersion="6" minRefreshableVersion="3" useAutoFormatting="1" subtotalHiddenItems="1" itemPrintTitles="1" createdVersion="5" indent="0" outline="1" outlineData="1" multipleFieldFilters="0" chartFormat="3">
  <location ref="R28:S33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fld="1" subtotal="count" baseField="0" baseItem="0"/>
  </dataFields>
  <formats count="8">
    <format dxfId="335">
      <pivotArea field="0" type="button" dataOnly="0" labelOnly="1" outline="0" axis="axisRow" fieldPosition="0"/>
    </format>
    <format dxfId="334">
      <pivotArea dataOnly="0" labelOnly="1" outline="0" axis="axisValues" fieldPosition="0"/>
    </format>
    <format dxfId="333">
      <pivotArea field="0" type="button" dataOnly="0" labelOnly="1" outline="0" axis="axisRow" fieldPosition="0"/>
    </format>
    <format dxfId="332">
      <pivotArea dataOnly="0" labelOnly="1" outline="0" axis="axisValues" fieldPosition="0"/>
    </format>
    <format dxfId="331">
      <pivotArea grandRow="1" outline="0" collapsedLevelsAreSubtotals="1" fieldPosition="0"/>
    </format>
    <format dxfId="330">
      <pivotArea dataOnly="0" labelOnly="1" grandRow="1" outline="0" fieldPosition="0"/>
    </format>
    <format dxfId="329">
      <pivotArea grandRow="1" outline="0" collapsedLevelsAreSubtotals="1" fieldPosition="0"/>
    </format>
    <format dxfId="328">
      <pivotArea dataOnly="0" labelOnly="1" grandRow="1" outline="0" fieldPosition="0"/>
    </format>
  </formats>
  <chartFormats count="1">
    <chartFormat chart="2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name="TOH_Mes" cacheId="19" applyNumberFormats="0" applyBorderFormats="0" applyFontFormats="0" applyPatternFormats="0" applyAlignmentFormats="0" applyWidthHeightFormats="1" dataCaption="Valores" tag="7d4c7de8-8e51-4ccc-a581-e5c31a1c0936" updatedVersion="6" minRefreshableVersion="3" useAutoFormatting="1" subtotalHiddenItems="1" itemPrintTitles="1" createdVersion="5" indent="0" outline="1" outlineData="1" multipleFieldFilters="0">
  <location ref="A105:B107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fld="1" subtotal="count" baseField="0" baseItem="0"/>
  </dataFields>
  <formats count="8">
    <format dxfId="343">
      <pivotArea field="0" type="button" dataOnly="0" labelOnly="1" outline="0" axis="axisRow" fieldPosition="0"/>
    </format>
    <format dxfId="342">
      <pivotArea dataOnly="0" labelOnly="1" outline="0" axis="axisValues" fieldPosition="0"/>
    </format>
    <format dxfId="341">
      <pivotArea field="0" type="button" dataOnly="0" labelOnly="1" outline="0" axis="axisRow" fieldPosition="0"/>
    </format>
    <format dxfId="340">
      <pivotArea dataOnly="0" labelOnly="1" outline="0" axis="axisValues" fieldPosition="0"/>
    </format>
    <format dxfId="339">
      <pivotArea grandRow="1" outline="0" collapsedLevelsAreSubtotals="1" fieldPosition="0"/>
    </format>
    <format dxfId="338">
      <pivotArea dataOnly="0" labelOnly="1" grandRow="1" outline="0" fieldPosition="0"/>
    </format>
    <format dxfId="337">
      <pivotArea grandRow="1" outline="0" collapsedLevelsAreSubtotals="1" fieldPosition="0"/>
    </format>
    <format dxfId="336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name="TOH_Cat" cacheId="20" applyNumberFormats="0" applyBorderFormats="0" applyFontFormats="0" applyPatternFormats="0" applyAlignmentFormats="0" applyWidthHeightFormats="1" dataCaption="Valores" tag="b6435a5e-3591-448b-9825-9ca9085b9eb4" updatedVersion="6" minRefreshableVersion="3" useAutoFormatting="1" subtotalHiddenItems="1" itemPrintTitles="1" createdVersion="5" indent="0" outline="1" outlineData="1" multipleFieldFilters="0" chartFormat="3">
  <location ref="D105:E109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fld="1" subtotal="count" baseField="0" baseItem="0"/>
  </dataFields>
  <formats count="8">
    <format dxfId="351">
      <pivotArea field="0" type="button" dataOnly="0" labelOnly="1" outline="0" axis="axisRow" fieldPosition="0"/>
    </format>
    <format dxfId="350">
      <pivotArea dataOnly="0" labelOnly="1" outline="0" axis="axisValues" fieldPosition="0"/>
    </format>
    <format dxfId="349">
      <pivotArea field="0" type="button" dataOnly="0" labelOnly="1" outline="0" axis="axisRow" fieldPosition="0"/>
    </format>
    <format dxfId="348">
      <pivotArea dataOnly="0" labelOnly="1" outline="0" axis="axisValues" fieldPosition="0"/>
    </format>
    <format dxfId="347">
      <pivotArea grandRow="1" outline="0" collapsedLevelsAreSubtotals="1" fieldPosition="0"/>
    </format>
    <format dxfId="346">
      <pivotArea dataOnly="0" labelOnly="1" grandRow="1" outline="0" fieldPosition="0"/>
    </format>
    <format dxfId="345">
      <pivotArea grandRow="1" outline="0" collapsedLevelsAreSubtotals="1" fieldPosition="0"/>
    </format>
    <format dxfId="344">
      <pivotArea dataOnly="0" labelOnly="1" grandRow="1" outline="0" fieldPosition="0"/>
    </format>
  </formats>
  <chartFormats count="4">
    <chartFormat chart="2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2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29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name="Resp_Mes" cacheId="9" applyNumberFormats="0" applyBorderFormats="0" applyFontFormats="0" applyPatternFormats="0" applyAlignmentFormats="0" applyWidthHeightFormats="1" dataCaption="Valores" tag="d9ba3404-d213-4272-94ef-37bcfa113f4b" updatedVersion="6" minRefreshableVersion="3" useAutoFormatting="1" subtotalHiddenItems="1" itemPrintTitles="1" createdVersion="5" indent="0" outline="1" outlineData="1" multipleFieldFilters="0">
  <location ref="A15:B17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Recuento de NÚMERO DE REGISTRO TURÍSTICO" fld="1" subtotal="count" baseField="0" baseItem="0"/>
  </dataFields>
  <formats count="8">
    <format dxfId="359">
      <pivotArea field="0" type="button" dataOnly="0" labelOnly="1" outline="0" axis="axisRow" fieldPosition="0"/>
    </format>
    <format dxfId="358">
      <pivotArea dataOnly="0" labelOnly="1" outline="0" axis="axisValues" fieldPosition="0"/>
    </format>
    <format dxfId="357">
      <pivotArea field="0" type="button" dataOnly="0" labelOnly="1" outline="0" axis="axisRow" fieldPosition="0"/>
    </format>
    <format dxfId="356">
      <pivotArea dataOnly="0" labelOnly="1" outline="0" axis="axisValues" fieldPosition="0"/>
    </format>
    <format dxfId="355">
      <pivotArea grandRow="1" outline="0" collapsedLevelsAreSubtotals="1" fieldPosition="0"/>
    </format>
    <format dxfId="354">
      <pivotArea dataOnly="0" labelOnly="1" grandRow="1" outline="0" fieldPosition="0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name="TablaDinámica3" cacheId="0" applyNumberFormats="0" applyBorderFormats="0" applyFontFormats="0" applyPatternFormats="0" applyAlignmentFormats="0" applyWidthHeightFormats="1" dataCaption="Valores" tag="955425c7-1882-492e-9a5f-2a5b0286cac3" updatedVersion="6" minRefreshableVersion="3" useAutoFormatting="1" subtotalHiddenItems="1" itemPrintTitles="1" createdVersion="5" indent="0" outline="1" outlineData="1" multipleFieldFilters="0" chartFormat="6">
  <location ref="M47:N60" firstHeaderRow="1" firstDataRow="1" firstDataCol="1"/>
  <pivotFields count="3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2">
    <field x="1"/>
    <field x="0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Suma de TOTAL HABITACIONES VENDIDAS" fld="2" baseField="0" baseItem="0"/>
  </dataFields>
  <formats count="8">
    <format dxfId="367">
      <pivotArea field="0" type="button" dataOnly="0" labelOnly="1" outline="0" axis="axisRow" fieldPosition="1"/>
    </format>
    <format dxfId="366">
      <pivotArea dataOnly="0" labelOnly="1" outline="0" axis="axisValues" fieldPosition="0"/>
    </format>
    <format dxfId="365">
      <pivotArea grandRow="1" outline="0" collapsedLevelsAreSubtotals="1" fieldPosition="0"/>
    </format>
    <format dxfId="364">
      <pivotArea dataOnly="0" labelOnly="1" grandRow="1" outline="0" fieldPosition="0"/>
    </format>
    <format dxfId="363">
      <pivotArea field="0" type="button" dataOnly="0" labelOnly="1" outline="0" axis="axisRow" fieldPosition="1"/>
    </format>
    <format dxfId="362">
      <pivotArea dataOnly="0" labelOnly="1" outline="0" axis="axisValues" fieldPosition="0"/>
    </format>
    <format dxfId="361">
      <pivotArea grandRow="1" outline="0" collapsedLevelsAreSubtotals="1" fieldPosition="0"/>
    </format>
    <format dxfId="360">
      <pivotArea dataOnly="0" labelOnly="1" grandRow="1" outline="0" fieldPosition="0"/>
    </format>
  </formats>
  <chartFormats count="2">
    <chartFormat chart="3" format="6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6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ChartTable3" cacheId="52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2">
  <location ref="A1:B6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TOTAL PERNOCTACIONES" fld="1" baseField="0" baseItem="0"/>
  </dataFields>
  <chartFormats count="1">
    <chartFormat chart="1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632120138">
        <x15:pivotRow count="1">
          <x15:c>
            <x15:v>0</x15:v>
          </x15:c>
        </x15:pivotRow>
        <x15:pivotRow count="1">
          <x15:c>
            <x15:v>0</x15:v>
          </x15:c>
        </x15:pivotRow>
        <x15:pivotRow count="1">
          <x15:c>
            <x15:v>57</x15:v>
          </x15:c>
        </x15:pivotRow>
        <x15:pivotRow count="1">
          <x15:c>
            <x15:v>2927</x15:v>
          </x15:c>
        </x15:pivotRow>
        <x15:pivotRow count="1">
          <x15:c>
            <x15:v>2984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name="EM_Cat" cacheId="22" applyNumberFormats="0" applyBorderFormats="0" applyFontFormats="0" applyPatternFormats="0" applyAlignmentFormats="0" applyWidthHeightFormats="1" dataCaption="Valores" tag="ed8b087f-071b-4952-8417-59c72851b9e2" updatedVersion="6" minRefreshableVersion="3" useAutoFormatting="1" subtotalHiddenItems="1" itemPrintTitles="1" createdVersion="5" indent="0" outline="1" outlineData="1" multipleFieldFilters="0" chartFormat="4">
  <location ref="D28:E32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fld="1" subtotal="count" baseField="0" baseItem="0"/>
  </dataFields>
  <formats count="8">
    <format dxfId="375">
      <pivotArea field="0" type="button" dataOnly="0" labelOnly="1" outline="0" axis="axisRow" fieldPosition="0"/>
    </format>
    <format dxfId="374">
      <pivotArea dataOnly="0" labelOnly="1" outline="0" axis="axisValues" fieldPosition="0"/>
    </format>
    <format dxfId="373">
      <pivotArea field="0" type="button" dataOnly="0" labelOnly="1" outline="0" axis="axisRow" fieldPosition="0"/>
    </format>
    <format dxfId="372">
      <pivotArea dataOnly="0" labelOnly="1" outline="0" axis="axisValues" fieldPosition="0"/>
    </format>
    <format dxfId="371">
      <pivotArea grandRow="1" outline="0" collapsedLevelsAreSubtotals="1" fieldPosition="0"/>
    </format>
    <format dxfId="370">
      <pivotArea dataOnly="0" labelOnly="1" grandRow="1" outline="0" fieldPosition="0"/>
    </format>
    <format dxfId="369">
      <pivotArea grandRow="1" outline="0" collapsedLevelsAreSubtotals="1" fieldPosition="0"/>
    </format>
    <format dxfId="368">
      <pivotArea dataOnly="0" labelOnly="1" grandRow="1" outline="0" fieldPosition="0"/>
    </format>
  </formats>
  <chartFormats count="4">
    <chartFormat chart="2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3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3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name="Lleg_Sect" cacheId="35" applyNumberFormats="0" applyBorderFormats="0" applyFontFormats="0" applyPatternFormats="0" applyAlignmentFormats="0" applyWidthHeightFormats="1" dataCaption="Valores" tag="a0102d71-1f6c-4cae-ba64-5b6a8babce7b" updatedVersion="6" minRefreshableVersion="3" useAutoFormatting="1" subtotalHiddenItems="1" itemPrintTitles="1" createdVersion="5" indent="0" outline="1" outlineData="1" multipleFieldFilters="0" chartFormat="3">
  <location ref="G67:K74" firstHeaderRow="1" firstDataRow="2" firstDataCol="1"/>
  <pivotFields count="6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TOTAL LLEGADAS" fld="2" baseField="0" baseItem="0"/>
  </dataFields>
  <formats count="24">
    <format dxfId="399">
      <pivotArea type="origin" dataOnly="0" labelOnly="1" outline="0" fieldPosition="0"/>
    </format>
    <format dxfId="398">
      <pivotArea field="1" type="button" dataOnly="0" labelOnly="1" outline="0" axis="axisCol" fieldPosition="0"/>
    </format>
    <format dxfId="397">
      <pivotArea type="topRight" dataOnly="0" labelOnly="1" outline="0" fieldPosition="0"/>
    </format>
    <format dxfId="396">
      <pivotArea field="0" type="button" dataOnly="0" labelOnly="1" outline="0" axis="axisRow" fieldPosition="0"/>
    </format>
    <format dxfId="395">
      <pivotArea dataOnly="0" labelOnly="1" fieldPosition="0">
        <references count="1">
          <reference field="1" count="0"/>
        </references>
      </pivotArea>
    </format>
    <format dxfId="394">
      <pivotArea dataOnly="0" labelOnly="1" grandCol="1" outline="0" fieldPosition="0"/>
    </format>
    <format dxfId="393">
      <pivotArea type="origin" dataOnly="0" labelOnly="1" outline="0" fieldPosition="0"/>
    </format>
    <format dxfId="392">
      <pivotArea field="1" type="button" dataOnly="0" labelOnly="1" outline="0" axis="axisCol" fieldPosition="0"/>
    </format>
    <format dxfId="391">
      <pivotArea type="topRight" dataOnly="0" labelOnly="1" outline="0" fieldPosition="0"/>
    </format>
    <format dxfId="390">
      <pivotArea field="0" type="button" dataOnly="0" labelOnly="1" outline="0" axis="axisRow" fieldPosition="0"/>
    </format>
    <format dxfId="389">
      <pivotArea dataOnly="0" labelOnly="1" fieldPosition="0">
        <references count="1">
          <reference field="1" count="0"/>
        </references>
      </pivotArea>
    </format>
    <format dxfId="388">
      <pivotArea dataOnly="0" labelOnly="1" grandCol="1" outline="0" fieldPosition="0"/>
    </format>
    <format dxfId="387">
      <pivotArea grandRow="1" outline="0" collapsedLevelsAreSubtotals="1" fieldPosition="0"/>
    </format>
    <format dxfId="386">
      <pivotArea dataOnly="0" labelOnly="1" grandRow="1" outline="0" fieldPosition="0"/>
    </format>
    <format dxfId="385">
      <pivotArea grandRow="1" outline="0" collapsedLevelsAreSubtotals="1" fieldPosition="0"/>
    </format>
    <format dxfId="384">
      <pivotArea dataOnly="0" labelOnly="1" grandRow="1" outline="0" fieldPosition="0"/>
    </format>
    <format dxfId="383">
      <pivotArea type="origin" dataOnly="0" labelOnly="1" outline="0" fieldPosition="0"/>
    </format>
    <format dxfId="382">
      <pivotArea field="1" type="button" dataOnly="0" labelOnly="1" outline="0" axis="axisCol" fieldPosition="0"/>
    </format>
    <format dxfId="381">
      <pivotArea type="topRight" dataOnly="0" labelOnly="1" outline="0" fieldPosition="0"/>
    </format>
    <format dxfId="380">
      <pivotArea field="0" type="button" dataOnly="0" labelOnly="1" outline="0" axis="axisRow" fieldPosition="0"/>
    </format>
    <format dxfId="379">
      <pivotArea dataOnly="0" labelOnly="1" fieldPosition="0">
        <references count="1">
          <reference field="1" count="0"/>
        </references>
      </pivotArea>
    </format>
    <format dxfId="378">
      <pivotArea dataOnly="0" labelOnly="1" grandCol="1" outline="0" fieldPosition="0"/>
    </format>
    <format dxfId="377">
      <pivotArea grandRow="1" outline="0" collapsedLevelsAreSubtotals="1" fieldPosition="0"/>
    </format>
    <format dxfId="376">
      <pivotArea dataOnly="0" labelOnly="1" grandRow="1" outline="0" fieldPosition="0"/>
    </format>
  </formats>
  <chartFormats count="9">
    <chartFormat chart="1" format="8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9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9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9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name="TOH_Evo" cacheId="7" applyNumberFormats="0" applyBorderFormats="0" applyFontFormats="0" applyPatternFormats="0" applyAlignmentFormats="0" applyWidthHeightFormats="1" dataCaption="Valores" tag="a0217d78-3bb5-46dd-beb3-d549abc7defd" updatedVersion="6" minRefreshableVersion="3" useAutoFormatting="1" itemPrintTitles="1" createdVersion="5" indent="0" outline="1" outlineData="1" multipleFieldFilters="0" chartFormat="8">
  <location ref="M122:N135" firstHeaderRow="1" firstDataRow="1" firstDataCol="1"/>
  <pivotFields count="3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2">
    <field x="1"/>
    <field x="0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fld="2" subtotal="count" baseField="0" baseItem="0"/>
  </dataFields>
  <formats count="4">
    <format dxfId="403">
      <pivotArea field="0" type="button" dataOnly="0" labelOnly="1" outline="0" axis="axisRow" fieldPosition="1"/>
    </format>
    <format dxfId="402">
      <pivotArea dataOnly="0" labelOnly="1" outline="0" axis="axisValues" fieldPosition="0"/>
    </format>
    <format dxfId="401">
      <pivotArea grandRow="1" outline="0" collapsedLevelsAreSubtotals="1" fieldPosition="0"/>
    </format>
    <format dxfId="400">
      <pivotArea dataOnly="0" labelOnly="1" grandRow="1" outline="0" fieldPosition="0"/>
    </format>
  </formats>
  <chartFormats count="3">
    <chartFormat chart="7" format="9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99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1"/>
          </reference>
        </references>
      </pivotArea>
    </chartFormat>
    <chartFormat chart="7" format="100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1" count="1" selected="0">
            <x v="1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name="Resp_Evo" cacheId="3" applyNumberFormats="0" applyBorderFormats="0" applyFontFormats="0" applyPatternFormats="0" applyAlignmentFormats="0" applyWidthHeightFormats="1" dataCaption="Valores" tag="af5d3960-176d-439b-9e71-354600cdc7f9" updatedVersion="6" minRefreshableVersion="3" useAutoFormatting="1" subtotalHiddenItems="1" itemPrintTitles="1" createdVersion="5" indent="0" outline="1" outlineData="1" multipleFieldFilters="0" chartFormat="3">
  <location ref="M17:N30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Recuento de NÚMERO DE REGISTRO TURÍSTICO" fld="0" subtotal="count" baseField="0" baseItem="0"/>
  </dataFields>
  <formats count="4">
    <format dxfId="407">
      <pivotArea field="1" type="button" dataOnly="0" labelOnly="1" outline="0" axis="axisRow" fieldPosition="1"/>
    </format>
    <format dxfId="406">
      <pivotArea dataOnly="0" labelOnly="1" outline="0" axis="axisValues" fieldPosition="0"/>
    </format>
    <format dxfId="405">
      <pivotArea grandRow="1" outline="0" collapsedLevelsAreSubtotals="1" fieldPosition="0"/>
    </format>
    <format dxfId="404">
      <pivotArea dataOnly="0" labelOnly="1" grandRow="1" outline="0" fieldPosition="0"/>
    </format>
  </formats>
  <chartFormats count="1">
    <chartFormat chart="2" format="6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name="EM_Sect" cacheId="11" applyNumberFormats="0" applyBorderFormats="0" applyFontFormats="0" applyPatternFormats="0" applyAlignmentFormats="0" applyWidthHeightFormats="1" dataCaption="Valores" showMissing="0" tag="b3fb0f0d-f0a4-45cc-8929-64fda0ed8237" updatedVersion="6" minRefreshableVersion="3" useAutoFormatting="1" subtotalHiddenItems="1" itemPrintTitles="1" createdVersion="5" indent="0" outline="1" outlineData="1" multipleFieldFilters="0" chartFormat="12" fieldListSortAscending="1">
  <location ref="G28:K35" firstHeaderRow="1" firstDataRow="2" firstDataCol="1"/>
  <pivotFields count="6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fld="2" subtotal="count" baseField="0" baseItem="0"/>
  </dataFields>
  <formats count="16">
    <format dxfId="423">
      <pivotArea type="origin" dataOnly="0" labelOnly="1" outline="0" fieldPosition="0"/>
    </format>
    <format dxfId="422">
      <pivotArea field="1" type="button" dataOnly="0" labelOnly="1" outline="0" axis="axisCol" fieldPosition="0"/>
    </format>
    <format dxfId="421">
      <pivotArea type="topRight" dataOnly="0" labelOnly="1" outline="0" fieldPosition="0"/>
    </format>
    <format dxfId="420">
      <pivotArea field="0" type="button" dataOnly="0" labelOnly="1" outline="0" axis="axisRow" fieldPosition="0"/>
    </format>
    <format dxfId="419">
      <pivotArea dataOnly="0" labelOnly="1" fieldPosition="0">
        <references count="1">
          <reference field="1" count="0"/>
        </references>
      </pivotArea>
    </format>
    <format dxfId="418">
      <pivotArea dataOnly="0" labelOnly="1" grandCol="1" outline="0" fieldPosition="0"/>
    </format>
    <format dxfId="417">
      <pivotArea type="origin" dataOnly="0" labelOnly="1" outline="0" fieldPosition="0"/>
    </format>
    <format dxfId="416">
      <pivotArea field="1" type="button" dataOnly="0" labelOnly="1" outline="0" axis="axisCol" fieldPosition="0"/>
    </format>
    <format dxfId="415">
      <pivotArea type="topRight" dataOnly="0" labelOnly="1" outline="0" fieldPosition="0"/>
    </format>
    <format dxfId="414">
      <pivotArea field="0" type="button" dataOnly="0" labelOnly="1" outline="0" axis="axisRow" fieldPosition="0"/>
    </format>
    <format dxfId="413">
      <pivotArea dataOnly="0" labelOnly="1" fieldPosition="0">
        <references count="1">
          <reference field="1" count="0"/>
        </references>
      </pivotArea>
    </format>
    <format dxfId="412">
      <pivotArea dataOnly="0" labelOnly="1" grandCol="1" outline="0" fieldPosition="0"/>
    </format>
    <format dxfId="411">
      <pivotArea grandRow="1" outline="0" collapsedLevelsAreSubtotals="1" fieldPosition="0"/>
    </format>
    <format dxfId="410">
      <pivotArea dataOnly="0" labelOnly="1" grandRow="1" outline="0" fieldPosition="0"/>
    </format>
    <format dxfId="409">
      <pivotArea grandRow="1" outline="0" collapsedLevelsAreSubtotals="1" fieldPosition="0"/>
    </format>
    <format dxfId="408">
      <pivotArea dataOnly="0" labelOnly="1" grandRow="1" outline="0" fieldPosition="0"/>
    </format>
  </formats>
  <chartFormats count="4">
    <chartFormat chart="11" format="8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1" format="9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1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1" format="9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5.xml><?xml version="1.0" encoding="utf-8"?>
<pivotTableDefinition xmlns="http://schemas.openxmlformats.org/spreadsheetml/2006/main" name="TablaDinámica8" cacheId="41" applyNumberFormats="0" applyBorderFormats="0" applyFontFormats="0" applyPatternFormats="0" applyAlignmentFormats="0" applyWidthHeightFormats="1" dataCaption="Valores" tag="2c627d56-9923-408a-90fa-71b2ae3cff45" updatedVersion="6" minRefreshableVersion="3" useAutoFormatting="1" subtotalHiddenItems="1" itemPrintTitles="1" createdVersion="5" indent="0" outline="1" outlineData="1" multipleFieldFilters="0" chartFormat="3">
  <location ref="R67:S72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TOTAL LLEGADAS" fld="1" baseField="0" baseItem="0"/>
  </dataFields>
  <formats count="12">
    <format dxfId="435">
      <pivotArea field="0" type="button" dataOnly="0" labelOnly="1" outline="0" axis="axisRow" fieldPosition="0"/>
    </format>
    <format dxfId="434">
      <pivotArea dataOnly="0" labelOnly="1" outline="0" axis="axisValues" fieldPosition="0"/>
    </format>
    <format dxfId="433">
      <pivotArea field="0" type="button" dataOnly="0" labelOnly="1" outline="0" axis="axisRow" fieldPosition="0"/>
    </format>
    <format dxfId="432">
      <pivotArea dataOnly="0" labelOnly="1" outline="0" axis="axisValues" fieldPosition="0"/>
    </format>
    <format dxfId="431">
      <pivotArea grandRow="1" outline="0" collapsedLevelsAreSubtotals="1" fieldPosition="0"/>
    </format>
    <format dxfId="430">
      <pivotArea dataOnly="0" labelOnly="1" grandRow="1" outline="0" fieldPosition="0"/>
    </format>
    <format dxfId="429">
      <pivotArea grandRow="1" outline="0" collapsedLevelsAreSubtotals="1" fieldPosition="0"/>
    </format>
    <format dxfId="428">
      <pivotArea dataOnly="0" labelOnly="1" grandRow="1" outline="0" fieldPosition="0"/>
    </format>
    <format dxfId="427">
      <pivotArea field="0" type="button" dataOnly="0" labelOnly="1" outline="0" axis="axisRow" fieldPosition="0"/>
    </format>
    <format dxfId="426">
      <pivotArea dataOnly="0" labelOnly="1" outline="0" axis="axisValues" fieldPosition="0"/>
    </format>
    <format dxfId="425">
      <pivotArea grandRow="1" outline="0" collapsedLevelsAreSubtotals="1" fieldPosition="0"/>
    </format>
    <format dxfId="424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6.xml><?xml version="1.0" encoding="utf-8"?>
<pivotTableDefinition xmlns="http://schemas.openxmlformats.org/spreadsheetml/2006/main" name="EM_Mes" cacheId="10" applyNumberFormats="0" applyBorderFormats="0" applyFontFormats="0" applyPatternFormats="0" applyAlignmentFormats="0" applyWidthHeightFormats="1" dataCaption="Valores" tag="8dd1ab08-6ee9-40d8-a2b9-b0f5ace4ee87" updatedVersion="6" minRefreshableVersion="3" useAutoFormatting="1" subtotalHiddenItems="1" itemPrintTitles="1" createdVersion="5" indent="0" outline="1" outlineData="1" multipleFieldFilters="0">
  <location ref="A28:B30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fld="1" subtotal="count" baseField="0" baseItem="0"/>
  </dataFields>
  <formats count="8">
    <format dxfId="443">
      <pivotArea field="0" type="button" dataOnly="0" labelOnly="1" outline="0" axis="axisRow" fieldPosition="0"/>
    </format>
    <format dxfId="442">
      <pivotArea dataOnly="0" labelOnly="1" outline="0" axis="axisValues" fieldPosition="0"/>
    </format>
    <format dxfId="441">
      <pivotArea field="0" type="button" dataOnly="0" labelOnly="1" outline="0" axis="axisRow" fieldPosition="0"/>
    </format>
    <format dxfId="440">
      <pivotArea dataOnly="0" labelOnly="1" outline="0" axis="axisValues" fieldPosition="0"/>
    </format>
    <format dxfId="439">
      <pivotArea grandRow="1" outline="0" collapsedLevelsAreSubtotals="1" fieldPosition="0"/>
    </format>
    <format dxfId="438">
      <pivotArea dataOnly="0" labelOnly="1" grandRow="1" outline="0" fieldPosition="0"/>
    </format>
    <format dxfId="437">
      <pivotArea grandRow="1" outline="0" collapsedLevelsAreSubtotals="1" fieldPosition="0"/>
    </format>
    <format dxfId="436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7.xml><?xml version="1.0" encoding="utf-8"?>
<pivotTableDefinition xmlns="http://schemas.openxmlformats.org/spreadsheetml/2006/main" name="TablaDinámica6" cacheId="39" applyNumberFormats="0" applyBorderFormats="0" applyFontFormats="0" applyPatternFormats="0" applyAlignmentFormats="0" applyWidthHeightFormats="1" dataCaption="Valores" tag="9dc0964e-b281-4696-ad32-59f8214350cf" updatedVersion="6" minRefreshableVersion="3" useAutoFormatting="1" subtotalHiddenItems="1" itemPrintTitles="1" createdVersion="5" indent="0" outline="1" outlineData="1" multipleFieldFilters="0" chartFormat="7">
  <location ref="R41:S44" firstHeaderRow="1" firstDataRow="1" firstDataCol="1"/>
  <pivotFields count="6"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uma de TOTAL HABITACIONES VENDIDAS" fld="3" baseField="0" baseItem="0"/>
  </dataFields>
  <formats count="12">
    <format dxfId="455">
      <pivotArea field="0" type="button" dataOnly="0" labelOnly="1" outline="0" axis="axisRow" fieldPosition="0"/>
    </format>
    <format dxfId="454">
      <pivotArea dataOnly="0" labelOnly="1" outline="0" axis="axisValues" fieldPosition="0"/>
    </format>
    <format dxfId="453">
      <pivotArea field="0" type="button" dataOnly="0" labelOnly="1" outline="0" axis="axisRow" fieldPosition="0"/>
    </format>
    <format dxfId="452">
      <pivotArea dataOnly="0" labelOnly="1" outline="0" axis="axisValues" fieldPosition="0"/>
    </format>
    <format dxfId="451">
      <pivotArea grandRow="1" outline="0" collapsedLevelsAreSubtotals="1" fieldPosition="0"/>
    </format>
    <format dxfId="450">
      <pivotArea dataOnly="0" labelOnly="1" grandRow="1" outline="0" fieldPosition="0"/>
    </format>
    <format dxfId="449">
      <pivotArea grandRow="1" outline="0" collapsedLevelsAreSubtotals="1" fieldPosition="0"/>
    </format>
    <format dxfId="448">
      <pivotArea dataOnly="0" labelOnly="1" grandRow="1" outline="0" fieldPosition="0"/>
    </format>
    <format dxfId="447">
      <pivotArea field="0" type="button" dataOnly="0" labelOnly="1" outline="0" axis="axisRow" fieldPosition="0"/>
    </format>
    <format dxfId="446">
      <pivotArea dataOnly="0" labelOnly="1" outline="0" axis="axisValues" fieldPosition="0"/>
    </format>
    <format dxfId="445">
      <pivotArea grandRow="1" outline="0" collapsedLevelsAreSubtotals="1" fieldPosition="0"/>
    </format>
    <format dxfId="444">
      <pivotArea dataOnly="0" labelOnly="1" grandRow="1" outline="0" fieldPosition="0"/>
    </format>
  </formats>
  <chartFormats count="2">
    <chartFormat chart="3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4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8.xml><?xml version="1.0" encoding="utf-8"?>
<pivotTableDefinition xmlns="http://schemas.openxmlformats.org/spreadsheetml/2006/main" name="Tarf_Evo" cacheId="2" applyNumberFormats="0" applyBorderFormats="0" applyFontFormats="0" applyPatternFormats="0" applyAlignmentFormats="0" applyWidthHeightFormats="1" dataCaption="Valores" tag="e84eee13-6010-4fa1-b3c2-50110aa6d258" updatedVersion="6" minRefreshableVersion="3" useAutoFormatting="1" subtotalHiddenItems="1" itemPrintTitles="1" createdVersion="5" indent="0" outline="1" outlineData="1" multipleFieldFilters="0" chartFormat="6">
  <location ref="M107:N120" firstHeaderRow="1" firstDataRow="1" firstDataCol="1"/>
  <pivotFields count="3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2">
    <field x="1"/>
    <field x="0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fld="2" subtotal="count" baseField="0" baseItem="0"/>
  </dataFields>
  <formats count="12">
    <format dxfId="467">
      <pivotArea field="0" type="button" dataOnly="0" labelOnly="1" outline="0" axis="axisRow" fieldPosition="1"/>
    </format>
    <format dxfId="466">
      <pivotArea dataOnly="0" labelOnly="1" outline="0" axis="axisValues" fieldPosition="0"/>
    </format>
    <format dxfId="465">
      <pivotArea grandRow="1" outline="0" collapsedLevelsAreSubtotals="1" fieldPosition="0"/>
    </format>
    <format dxfId="464">
      <pivotArea dataOnly="0" labelOnly="1" grandRow="1" outline="0" fieldPosition="0"/>
    </format>
    <format dxfId="463">
      <pivotArea field="0" type="button" dataOnly="0" labelOnly="1" outline="0" axis="axisRow" fieldPosition="1"/>
    </format>
    <format dxfId="462">
      <pivotArea dataOnly="0" labelOnly="1" outline="0" axis="axisValues" fieldPosition="0"/>
    </format>
    <format dxfId="461">
      <pivotArea grandRow="1" outline="0" collapsedLevelsAreSubtotals="1" fieldPosition="0"/>
    </format>
    <format dxfId="460">
      <pivotArea dataOnly="0" labelOnly="1" grandRow="1" outline="0" fieldPosition="0"/>
    </format>
    <format dxfId="459">
      <pivotArea field="0" type="button" dataOnly="0" labelOnly="1" outline="0" axis="axisRow" fieldPosition="1"/>
    </format>
    <format dxfId="458">
      <pivotArea dataOnly="0" labelOnly="1" outline="0" axis="axisValues" fieldPosition="0"/>
    </format>
    <format dxfId="457">
      <pivotArea grandRow="1" outline="0" collapsedLevelsAreSubtotals="1" fieldPosition="0"/>
    </format>
    <format dxfId="456">
      <pivotArea dataOnly="0" labelOnly="1" grandRow="1" outline="0" fieldPosition="0"/>
    </format>
  </formats>
  <chartFormats count="1">
    <chartFormat chart="5" format="6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9.xml><?xml version="1.0" encoding="utf-8"?>
<pivotTableDefinition xmlns="http://schemas.openxmlformats.org/spreadsheetml/2006/main" name="Pern_Sect" cacheId="30" applyNumberFormats="0" applyBorderFormats="0" applyFontFormats="0" applyPatternFormats="0" applyAlignmentFormats="0" applyWidthHeightFormats="1" dataCaption="Valores" tag="2760223b-7eab-4ed4-b9dc-a98e75404ede" updatedVersion="6" minRefreshableVersion="3" useAutoFormatting="1" subtotalHiddenItems="1" itemPrintTitles="1" createdVersion="5" indent="0" outline="1" outlineData="1" multipleFieldFilters="0" chartFormat="3">
  <location ref="G80:K87" firstHeaderRow="1" firstDataRow="2" firstDataCol="1"/>
  <pivotFields count="6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TOTAL PERNOCTACIONES" fld="1" baseField="0" baseItem="0"/>
  </dataFields>
  <formats count="16">
    <format dxfId="483">
      <pivotArea type="origin" dataOnly="0" labelOnly="1" outline="0" fieldPosition="0"/>
    </format>
    <format dxfId="482">
      <pivotArea field="0" type="button" dataOnly="0" labelOnly="1" outline="0" axis="axisCol" fieldPosition="0"/>
    </format>
    <format dxfId="481">
      <pivotArea type="topRight" dataOnly="0" labelOnly="1" outline="0" fieldPosition="0"/>
    </format>
    <format dxfId="480">
      <pivotArea field="2" type="button" dataOnly="0" labelOnly="1" outline="0" axis="axisRow" fieldPosition="0"/>
    </format>
    <format dxfId="479">
      <pivotArea dataOnly="0" labelOnly="1" fieldPosition="0">
        <references count="1">
          <reference field="0" count="0"/>
        </references>
      </pivotArea>
    </format>
    <format dxfId="478">
      <pivotArea dataOnly="0" labelOnly="1" grandCol="1" outline="0" fieldPosition="0"/>
    </format>
    <format dxfId="477">
      <pivotArea type="origin" dataOnly="0" labelOnly="1" outline="0" fieldPosition="0"/>
    </format>
    <format dxfId="476">
      <pivotArea field="0" type="button" dataOnly="0" labelOnly="1" outline="0" axis="axisCol" fieldPosition="0"/>
    </format>
    <format dxfId="475">
      <pivotArea type="topRight" dataOnly="0" labelOnly="1" outline="0" fieldPosition="0"/>
    </format>
    <format dxfId="474">
      <pivotArea field="2" type="button" dataOnly="0" labelOnly="1" outline="0" axis="axisRow" fieldPosition="0"/>
    </format>
    <format dxfId="473">
      <pivotArea dataOnly="0" labelOnly="1" fieldPosition="0">
        <references count="1">
          <reference field="0" count="0"/>
        </references>
      </pivotArea>
    </format>
    <format dxfId="472">
      <pivotArea dataOnly="0" labelOnly="1" grandCol="1" outline="0" fieldPosition="0"/>
    </format>
    <format dxfId="471">
      <pivotArea grandRow="1" outline="0" collapsedLevelsAreSubtotals="1" fieldPosition="0"/>
    </format>
    <format dxfId="470">
      <pivotArea dataOnly="0" labelOnly="1" grandRow="1" outline="0" fieldPosition="0"/>
    </format>
    <format dxfId="469">
      <pivotArea grandRow="1" outline="0" collapsedLevelsAreSubtotals="1" fieldPosition="0"/>
    </format>
    <format dxfId="468">
      <pivotArea dataOnly="0" labelOnly="1" grandRow="1" outline="0" fieldPosition="0"/>
    </format>
  </formats>
  <chartFormats count="4"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ChartTable46" cacheId="56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2">
  <location ref="A1:A6" firstHeaderRow="1" firstDataRow="1" firstDataCol="1"/>
  <pivotFields count="5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0.xml><?xml version="1.0" encoding="utf-8"?>
<pivotTableDefinition xmlns="http://schemas.openxmlformats.org/spreadsheetml/2006/main" name="TablaDinámica4" cacheId="37" applyNumberFormats="0" applyBorderFormats="0" applyFontFormats="0" applyPatternFormats="0" applyAlignmentFormats="0" applyWidthHeightFormats="1" dataCaption="Valores" tag="a8c6f3b9-b226-4f8d-b40d-fbb82902c22c" updatedVersion="6" minRefreshableVersion="3" useAutoFormatting="1" subtotalHiddenItems="1" itemPrintTitles="1" createdVersion="5" indent="0" outline="1" outlineData="1" multipleFieldFilters="0" chartFormat="6">
  <location ref="R2:S7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EMPLEOS" fld="3" baseField="0" baseItem="0"/>
  </dataFields>
  <formats count="11">
    <format dxfId="494">
      <pivotArea field="0" type="button" dataOnly="0" labelOnly="1" outline="0" axis="axisRow" fieldPosition="0"/>
    </format>
    <format dxfId="493">
      <pivotArea dataOnly="0" labelOnly="1" outline="0" axis="axisValues" fieldPosition="0"/>
    </format>
    <format dxfId="492">
      <pivotArea field="0" type="button" dataOnly="0" labelOnly="1" outline="0" axis="axisRow" fieldPosition="0"/>
    </format>
    <format dxfId="491">
      <pivotArea dataOnly="0" labelOnly="1" outline="0" axis="axisValues" fieldPosition="0"/>
    </format>
    <format dxfId="490">
      <pivotArea grandRow="1" outline="0" collapsedLevelsAreSubtotals="1" fieldPosition="0"/>
    </format>
    <format dxfId="489">
      <pivotArea dataOnly="0" labelOnly="1" grandRow="1" outline="0" fieldPosition="0"/>
    </format>
    <format dxfId="488">
      <pivotArea grandRow="1" outline="0" collapsedLevelsAreSubtotals="1" fieldPosition="0"/>
    </format>
    <format dxfId="487">
      <pivotArea dataOnly="0" labelOnly="1" grandRow="1" outline="0" fieldPosition="0"/>
    </format>
    <format dxfId="486">
      <pivotArea field="0" type="button" dataOnly="0" labelOnly="1" outline="0" axis="axisRow" fieldPosition="0"/>
    </format>
    <format dxfId="485">
      <pivotArea dataOnly="0" labelOnly="1" outline="0" axis="axisValues" fieldPosition="0"/>
    </format>
    <format dxfId="484">
      <pivotArea dataOnly="0" grandRow="1" fieldPosition="0"/>
    </format>
  </formats>
  <chartFormats count="2">
    <chartFormat chart="3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1.xml><?xml version="1.0" encoding="utf-8"?>
<pivotTableDefinition xmlns="http://schemas.openxmlformats.org/spreadsheetml/2006/main" name="Pern_Evo" cacheId="8" applyNumberFormats="0" applyBorderFormats="0" applyFontFormats="0" applyPatternFormats="0" applyAlignmentFormats="0" applyWidthHeightFormats="1" dataCaption="Valores" tag="d1a8b9ce-edf9-4b3c-b989-111bb47e6092" updatedVersion="6" minRefreshableVersion="3" useAutoFormatting="1" itemPrintTitles="1" createdVersion="5" indent="0" outline="1" outlineData="1" multipleFieldFilters="0" chartFormat="3">
  <location ref="M92:N105" firstHeaderRow="1" firstDataRow="1" firstDataCol="1"/>
  <pivotFields count="3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0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TOTAL PERNOCTACIONES" fld="1" baseField="0" baseItem="0"/>
  </dataFields>
  <formats count="8">
    <format dxfId="502">
      <pivotArea field="0" type="button" dataOnly="0" labelOnly="1" outline="0" axis="axisRow" fieldPosition="1"/>
    </format>
    <format dxfId="50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00">
      <pivotArea field="0" type="button" dataOnly="0" labelOnly="1" outline="0" axis="axisRow" fieldPosition="1"/>
    </format>
    <format dxfId="49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98">
      <pivotArea grandRow="1" outline="0" collapsedLevelsAreSubtotals="1" fieldPosition="0"/>
    </format>
    <format dxfId="497">
      <pivotArea dataOnly="0" labelOnly="1" grandRow="1" outline="0" fieldPosition="0"/>
    </format>
    <format dxfId="496">
      <pivotArea grandRow="1" outline="0" collapsedLevelsAreSubtotals="1" fieldPosition="0"/>
    </format>
    <format dxfId="495">
      <pivotArea dataOnly="0" labelOnly="1" grandRow="1" outline="0" fieldPosition="0"/>
    </format>
  </formats>
  <chartFormats count="13">
    <chartFormat chart="0" format="6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6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7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7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82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2" format="97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1"/>
          </reference>
        </references>
      </pivotArea>
    </chartFormat>
    <chartFormat chart="2" format="9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1"/>
          </reference>
        </references>
      </pivotArea>
    </chartFormat>
    <chartFormat chart="2" format="99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1"/>
          </reference>
        </references>
      </pivotArea>
    </chartFormat>
    <chartFormat chart="2" format="100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1"/>
          </reference>
        </references>
      </pivotArea>
    </chartFormat>
    <chartFormat chart="2" format="101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1"/>
          </reference>
        </references>
      </pivotArea>
    </chartFormat>
    <chartFormat chart="2" format="102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2" count="1" selected="0">
            <x v="1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2.xml><?xml version="1.0" encoding="utf-8"?>
<pivotTableDefinition xmlns="http://schemas.openxmlformats.org/spreadsheetml/2006/main" name="Pern_Cat" cacheId="29" applyNumberFormats="0" applyBorderFormats="0" applyFontFormats="0" applyPatternFormats="0" applyAlignmentFormats="0" applyWidthHeightFormats="1" dataCaption="Valores" tag="5ad3d94c-2584-4be6-ae98-db23aa812bac" updatedVersion="6" minRefreshableVersion="3" useAutoFormatting="1" subtotalHiddenItems="1" itemPrintTitles="1" createdVersion="5" indent="0" outline="1" outlineData="1" multipleFieldFilters="0" chartFormat="4">
  <location ref="D80:E84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 PERNOCTACIONES" fld="1" baseField="0" baseItem="0"/>
  </dataFields>
  <formats count="8">
    <format dxfId="510">
      <pivotArea grandRow="1" outline="0" collapsedLevelsAreSubtotals="1" fieldPosition="0"/>
    </format>
    <format dxfId="509">
      <pivotArea dataOnly="0" labelOnly="1" grandRow="1" outline="0" fieldPosition="0"/>
    </format>
    <format dxfId="508">
      <pivotArea grandRow="1" outline="0" collapsedLevelsAreSubtotals="1" fieldPosition="0"/>
    </format>
    <format dxfId="507">
      <pivotArea dataOnly="0" labelOnly="1" grandRow="1" outline="0" fieldPosition="0"/>
    </format>
    <format dxfId="506">
      <pivotArea field="0" type="button" dataOnly="0" labelOnly="1" outline="0" axis="axisRow" fieldPosition="0"/>
    </format>
    <format dxfId="505">
      <pivotArea dataOnly="0" labelOnly="1" outline="0" axis="axisValues" fieldPosition="0"/>
    </format>
    <format dxfId="504">
      <pivotArea field="0" type="button" dataOnly="0" labelOnly="1" outline="0" axis="axisRow" fieldPosition="0"/>
    </format>
    <format dxfId="503">
      <pivotArea dataOnly="0" labelOnly="1" outline="0" axis="axisValues" fieldPosition="0"/>
    </format>
  </formats>
  <chartFormats count="4">
    <chartFormat chart="3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3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3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3.xml><?xml version="1.0" encoding="utf-8"?>
<pivotTableDefinition xmlns="http://schemas.openxmlformats.org/spreadsheetml/2006/main" name="TablaDinámica5" cacheId="38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15:S20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Recuento de NÚMERO DE REGISTRO TURÍSTICO" fld="1" subtotal="count" baseField="0" baseItem="0"/>
  </dataFields>
  <formats count="13">
    <format dxfId="523">
      <pivotArea field="0" type="button" dataOnly="0" labelOnly="1" outline="0" axis="axisRow" fieldPosition="0"/>
    </format>
    <format dxfId="522">
      <pivotArea dataOnly="0" labelOnly="1" outline="0" axis="axisValues" fieldPosition="0"/>
    </format>
    <format dxfId="521">
      <pivotArea field="0" type="button" dataOnly="0" labelOnly="1" outline="0" axis="axisRow" fieldPosition="0"/>
    </format>
    <format dxfId="520">
      <pivotArea dataOnly="0" labelOnly="1" outline="0" axis="axisValues" fieldPosition="0"/>
    </format>
    <format dxfId="519">
      <pivotArea grandRow="1" outline="0" collapsedLevelsAreSubtotals="1" fieldPosition="0"/>
    </format>
    <format dxfId="518">
      <pivotArea dataOnly="0" labelOnly="1" grandRow="1" outline="0" fieldPosition="0"/>
    </format>
    <format dxfId="517">
      <pivotArea grandRow="1" outline="0" collapsedLevelsAreSubtotals="1" fieldPosition="0"/>
    </format>
    <format dxfId="516">
      <pivotArea dataOnly="0" labelOnly="1" grandRow="1" outline="0" fieldPosition="0"/>
    </format>
    <format dxfId="515">
      <pivotArea dataOnly="0" grandRow="1" fieldPosition="0"/>
    </format>
    <format dxfId="514">
      <pivotArea field="0" type="button" dataOnly="0" labelOnly="1" outline="0" axis="axisRow" fieldPosition="0"/>
    </format>
    <format dxfId="513">
      <pivotArea dataOnly="0" labelOnly="1" outline="0" axis="axisValues" fieldPosition="0"/>
    </format>
    <format dxfId="512">
      <pivotArea grandRow="1" outline="0" collapsedLevelsAreSubtotals="1" fieldPosition="0"/>
    </format>
    <format dxfId="511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4.xml><?xml version="1.0" encoding="utf-8"?>
<pivotTableDefinition xmlns="http://schemas.openxmlformats.org/spreadsheetml/2006/main" name="Resp_Sect" cacheId="32" applyNumberFormats="0" applyBorderFormats="0" applyFontFormats="0" applyPatternFormats="0" applyAlignmentFormats="0" applyWidthHeightFormats="1" dataCaption="Valores" tag="4e2685bb-b442-4407-b10e-e9a29ffe3af2" updatedVersion="6" minRefreshableVersion="3" useAutoFormatting="1" subtotalHiddenItems="1" itemPrintTitles="1" createdVersion="5" indent="0" outline="1" outlineData="1" multipleFieldFilters="0" chartFormat="3">
  <location ref="G15:K22" firstHeaderRow="1" firstDataRow="2" firstDataCol="1"/>
  <pivotFields count="6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Recuento de NÚMERO DE REGISTRO TURÍSTICO" fld="1" subtotal="count" baseField="0" baseItem="0"/>
  </dataFields>
  <formats count="16">
    <format dxfId="539">
      <pivotArea type="origin" dataOnly="0" labelOnly="1" outline="0" fieldPosition="0"/>
    </format>
    <format dxfId="538">
      <pivotArea field="0" type="button" dataOnly="0" labelOnly="1" outline="0" axis="axisCol" fieldPosition="0"/>
    </format>
    <format dxfId="537">
      <pivotArea type="topRight" dataOnly="0" labelOnly="1" outline="0" fieldPosition="0"/>
    </format>
    <format dxfId="536">
      <pivotArea field="2" type="button" dataOnly="0" labelOnly="1" outline="0" axis="axisRow" fieldPosition="0"/>
    </format>
    <format dxfId="535">
      <pivotArea dataOnly="0" labelOnly="1" fieldPosition="0">
        <references count="1">
          <reference field="0" count="0"/>
        </references>
      </pivotArea>
    </format>
    <format dxfId="534">
      <pivotArea dataOnly="0" labelOnly="1" grandCol="1" outline="0" fieldPosition="0"/>
    </format>
    <format dxfId="533">
      <pivotArea type="origin" dataOnly="0" labelOnly="1" outline="0" fieldPosition="0"/>
    </format>
    <format dxfId="532">
      <pivotArea field="0" type="button" dataOnly="0" labelOnly="1" outline="0" axis="axisCol" fieldPosition="0"/>
    </format>
    <format dxfId="531">
      <pivotArea type="topRight" dataOnly="0" labelOnly="1" outline="0" fieldPosition="0"/>
    </format>
    <format dxfId="530">
      <pivotArea field="2" type="button" dataOnly="0" labelOnly="1" outline="0" axis="axisRow" fieldPosition="0"/>
    </format>
    <format dxfId="529">
      <pivotArea dataOnly="0" labelOnly="1" fieldPosition="0">
        <references count="1">
          <reference field="0" count="0"/>
        </references>
      </pivotArea>
    </format>
    <format dxfId="528">
      <pivotArea dataOnly="0" labelOnly="1" grandCol="1" outline="0" fieldPosition="0"/>
    </format>
    <format dxfId="527">
      <pivotArea grandRow="1" outline="0" collapsedLevelsAreSubtotals="1" fieldPosition="0"/>
    </format>
    <format dxfId="526">
      <pivotArea dataOnly="0" labelOnly="1" grandRow="1" outline="0" fieldPosition="0"/>
    </format>
    <format dxfId="525">
      <pivotArea grandRow="1" outline="0" collapsedLevelsAreSubtotals="1" fieldPosition="0"/>
    </format>
    <format dxfId="524">
      <pivotArea dataOnly="0" labelOnly="1" grandRow="1" outline="0" fieldPosition="0"/>
    </format>
  </formats>
  <chartFormats count="4"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5.xml><?xml version="1.0" encoding="utf-8"?>
<pivotTableDefinition xmlns="http://schemas.openxmlformats.org/spreadsheetml/2006/main" name="Emp_Sect" cacheId="24" applyNumberFormats="0" applyBorderFormats="0" applyFontFormats="0" applyPatternFormats="0" applyAlignmentFormats="0" applyWidthHeightFormats="1" dataCaption="Valores" tag="19099048-b3de-4c98-a519-0666cd7731d0" updatedVersion="6" minRefreshableVersion="3" useAutoFormatting="1" subtotalHiddenItems="1" itemPrintTitles="1" createdVersion="5" indent="0" outline="1" outlineData="1" multipleFieldFilters="0" chartFormat="3">
  <location ref="G2:K9" firstHeaderRow="1" firstDataRow="2" firstDataCol="1"/>
  <pivotFields count="6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Recuento de EMPLEOS" fld="3" subtotal="count" baseField="0" baseItem="0"/>
  </dataFields>
  <formats count="16">
    <format dxfId="555">
      <pivotArea type="origin" dataOnly="0" labelOnly="1" outline="0" fieldPosition="0"/>
    </format>
    <format dxfId="554">
      <pivotArea field="0" type="button" dataOnly="0" labelOnly="1" outline="0" axis="axisCol" fieldPosition="0"/>
    </format>
    <format dxfId="553">
      <pivotArea type="topRight" dataOnly="0" labelOnly="1" outline="0" fieldPosition="0"/>
    </format>
    <format dxfId="552">
      <pivotArea field="1" type="button" dataOnly="0" labelOnly="1" outline="0" axis="axisRow" fieldPosition="0"/>
    </format>
    <format dxfId="551">
      <pivotArea dataOnly="0" labelOnly="1" fieldPosition="0">
        <references count="1">
          <reference field="0" count="0"/>
        </references>
      </pivotArea>
    </format>
    <format dxfId="550">
      <pivotArea dataOnly="0" labelOnly="1" grandCol="1" outline="0" fieldPosition="0"/>
    </format>
    <format dxfId="549">
      <pivotArea type="origin" dataOnly="0" labelOnly="1" outline="0" fieldPosition="0"/>
    </format>
    <format dxfId="548">
      <pivotArea field="0" type="button" dataOnly="0" labelOnly="1" outline="0" axis="axisCol" fieldPosition="0"/>
    </format>
    <format dxfId="547">
      <pivotArea type="topRight" dataOnly="0" labelOnly="1" outline="0" fieldPosition="0"/>
    </format>
    <format dxfId="546">
      <pivotArea field="1" type="button" dataOnly="0" labelOnly="1" outline="0" axis="axisRow" fieldPosition="0"/>
    </format>
    <format dxfId="545">
      <pivotArea dataOnly="0" labelOnly="1" fieldPosition="0">
        <references count="1">
          <reference field="0" count="0"/>
        </references>
      </pivotArea>
    </format>
    <format dxfId="544">
      <pivotArea dataOnly="0" labelOnly="1" grandCol="1" outline="0" fieldPosition="0"/>
    </format>
    <format dxfId="543">
      <pivotArea grandRow="1" outline="0" collapsedLevelsAreSubtotals="1" fieldPosition="0"/>
    </format>
    <format dxfId="542">
      <pivotArea dataOnly="0" labelOnly="1" grandRow="1" outline="0" fieldPosition="0"/>
    </format>
    <format dxfId="541">
      <pivotArea grandRow="1" outline="0" collapsedLevelsAreSubtotals="1" fieldPosition="0"/>
    </format>
    <format dxfId="540">
      <pivotArea dataOnly="0" labelOnly="1" grandRow="1" outline="0" fieldPosition="0"/>
    </format>
  </formats>
  <chartFormats count="3">
    <chartFormat chart="2" format="9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9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9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6.xml><?xml version="1.0" encoding="utf-8"?>
<pivotTableDefinition xmlns="http://schemas.openxmlformats.org/spreadsheetml/2006/main" name="Ing_Mes" cacheId="13" applyNumberFormats="0" applyBorderFormats="0" applyFontFormats="0" applyPatternFormats="0" applyAlignmentFormats="0" applyWidthHeightFormats="1" dataCaption="Valores" tag="4f2088d4-39a7-49aa-b8f6-cb26a1cd14ae" updatedVersion="6" minRefreshableVersion="3" useAutoFormatting="1" subtotalHiddenItems="1" itemPrintTitles="1" createdVersion="5" indent="0" outline="1" outlineData="1" multipleFieldFilters="0">
  <location ref="A54:B56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VENTAS POR ALOJAMIENTO DURANTE EL MES (MILES)" fld="1" baseField="0" baseItem="0"/>
  </dataFields>
  <formats count="12">
    <format dxfId="567">
      <pivotArea field="0" type="button" dataOnly="0" labelOnly="1" outline="0" axis="axisRow" fieldPosition="0"/>
    </format>
    <format dxfId="566">
      <pivotArea dataOnly="0" labelOnly="1" outline="0" axis="axisValues" fieldPosition="0"/>
    </format>
    <format dxfId="565">
      <pivotArea field="0" type="button" dataOnly="0" labelOnly="1" outline="0" axis="axisRow" fieldPosition="0"/>
    </format>
    <format dxfId="564">
      <pivotArea dataOnly="0" labelOnly="1" outline="0" axis="axisValues" fieldPosition="0"/>
    </format>
    <format dxfId="563">
      <pivotArea grandRow="1" outline="0" collapsedLevelsAreSubtotals="1" fieldPosition="0"/>
    </format>
    <format dxfId="562">
      <pivotArea dataOnly="0" labelOnly="1" grandRow="1" outline="0" fieldPosition="0"/>
    </format>
    <format dxfId="561">
      <pivotArea grandRow="1" outline="0" collapsedLevelsAreSubtotals="1" fieldPosition="0"/>
    </format>
    <format dxfId="560">
      <pivotArea dataOnly="0" labelOnly="1" grandRow="1" outline="0" fieldPosition="0"/>
    </format>
    <format dxfId="559">
      <pivotArea field="0" type="button" dataOnly="0" labelOnly="1" outline="0" axis="axisRow" fieldPosition="0"/>
    </format>
    <format dxfId="558">
      <pivotArea dataOnly="0" labelOnly="1" outline="0" axis="axisValues" fieldPosition="0"/>
    </format>
    <format dxfId="557">
      <pivotArea grandRow="1" outline="0" collapsedLevelsAreSubtotals="1" fieldPosition="0"/>
    </format>
    <format dxfId="556">
      <pivotArea dataOnly="0" labelOnly="1" grandRow="1" outline="0" fieldPosition="0"/>
    </format>
  </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VENTAS POR ALOJAMIENTO DURANTE EL MES (MILES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ChartTable43" cacheId="48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6">
  <location ref="A1:A14" firstHeaderRow="1" firstDataRow="1" firstDataCol="1"/>
  <pivotFields count="2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1"/>
    <field x="0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PivotChartTable48" cacheId="54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9">
  <location ref="A1:A6" firstHeaderRow="1" firstDataRow="1" firstDataCol="1"/>
  <pivotFields count="5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name="PivotChartTable5" cacheId="55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3">
  <location ref="A1:B6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TOTAL LLEGADAS" fld="1" baseField="0" baseItem="0"/>
  </dataFields>
  <chartFormats count="1">
    <chartFormat chart="12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i. Septiembre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1289473514">
        <x15:pivotRow count="1">
          <x15:c>
            <x15:v>0</x15:v>
          </x15:c>
        </x15:pivotRow>
        <x15:pivotRow count="1">
          <x15:c>
            <x15:v>0</x15:v>
          </x15:c>
        </x15:pivotRow>
        <x15:pivotRow count="1">
          <x15:c>
            <x15:v>57</x15:v>
          </x15:c>
        </x15:pivotRow>
        <x15:pivotRow count="1">
          <x15:c>
            <x15:v>2318</x15:v>
          </x15:c>
        </x15:pivotRow>
        <x15:pivotRow count="1">
          <x15:c>
            <x15:v>2375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name="PivotChartTable9" cacheId="49" applyNumberFormats="0" applyBorderFormats="0" applyFontFormats="0" applyPatternFormats="0" applyAlignmentFormats="0" applyWidthHeightFormats="1" dataCaption="Valores" updatedVersion="6" minRefreshableVersion="3" useAutoFormatting="1" itemPrintTitles="1" createdVersion="5" indent="0" outline="1" outlineData="1" multipleFieldFilters="0" chartFormat="1">
  <location ref="A1:B14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3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TOTAL LLEGADAS" fld="0" baseField="0" baseItem="2"/>
  </dataFields>
  <chartFormats count="4">
    <chartFormat chart="0" format="6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3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79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 selected="0">
            <x v="1"/>
          </reference>
        </references>
      </pivotArea>
    </chartFormat>
    <chartFormat chart="0" format="80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2" count="1" selected="0">
            <x v="1"/>
          </reference>
        </references>
      </pivotArea>
    </chartFormat>
  </chartFormats>
  <pivotHierarchies count="1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3" columnCount="1" cacheId="672608778">
        <x15:pivotRow count="1">
          <x15:c t="e">
            <x15:v/>
          </x15:c>
        </x15:pivotRow>
        <x15:pivotRow count="1">
          <x15:c>
            <x15:v>17938</x15:v>
          </x15:c>
        </x15:pivotRow>
        <x15:pivotRow count="1">
          <x15:c t="e">
            <x15:v/>
          </x15:c>
        </x15:pivotRow>
        <x15:pivotRow count="1">
          <x15:c>
            <x15:v>13010</x15:v>
          </x15:c>
        </x15:pivotRow>
        <x15:pivotRow count="1">
          <x15:c>
            <x15:v>7870</x15:v>
          </x15:c>
        </x15:pivotRow>
        <x15:pivotRow count="1">
          <x15:c>
            <x15:v>4655</x15:v>
          </x15:c>
        </x15:pivotRow>
        <x15:pivotRow count="1">
          <x15:c>
            <x15:v>402</x15:v>
          </x15:c>
        </x15:pivotRow>
        <x15:pivotRow count="1">
          <x15:c>
            <x15:v>1758</x15:v>
          </x15:c>
        </x15:pivotRow>
        <x15:pivotRow count="1">
          <x15:c>
            <x15:v>785</x15:v>
          </x15:c>
        </x15:pivotRow>
        <x15:pivotRow count="1">
          <x15:c>
            <x15:v>438</x15:v>
          </x15:c>
        </x15:pivotRow>
        <x15:pivotRow count="1">
          <x15:c>
            <x15:v>1837</x15:v>
          </x15:c>
        </x15:pivotRow>
        <x15:pivotRow count="1">
          <x15:c>
            <x15:v>2375</x15:v>
          </x15:c>
        </x15:pivotRow>
        <x15:pivotRow count="1">
          <x15:c>
            <x15:v>51068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TEGORÍA_DE_ALOJAMIENTO_DEL_ESTABLECIMIENTO1111112112122" sourceName="[Base_Encuestas].[CATEGORÍA DE ALOJAMIENTO DEL ESTABLECIMIENTO]">
  <pivotTables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TOH_Cat"/>
    <pivotTable tabId="55" name="TOH_Sector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EM_Tipo"/>
    <pivotTable tabId="55" name="Lleg_Sect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69838598">
      <levels count="2">
        <level uniqueName="[Base_Encuestas].[CATEGORÍA DE ALOJAMIENTO DEL ESTABLECIMIENTO].[(All)]" sourceCaption="(All)" count="0"/>
        <level uniqueName="[Base_Encuestas].[CATEGORÍA DE ALOJAMIENTO DEL ESTABLECIMIENTO].[CATEGORÍA DE ALOJAMIENTO DEL ESTABLECIMIENTO]" sourceCaption="CATEGORÍA DE ALOJAMIENTO DEL ESTABLECIMIENTO" count="3">
          <ranges>
            <range startItem="0">
              <i n="[Base_Encuestas].[CATEGORÍA DE ALOJAMIENTO DEL ESTABLECIMIENTO].&amp;[3 estrellas]" c="3 estrellas"/>
              <i n="[Base_Encuestas].[CATEGORÍA DE ALOJAMIENTO DEL ESTABLECIMIENTO].&amp;[4 estrellas]" c="4 estrellas"/>
              <i n="[Base_Encuestas].[CATEGORÍA DE ALOJAMIENTO DEL ESTABLECIMIENTO].&amp;[5 estrellas]" c="5 estrellas"/>
            </range>
          </ranges>
        </level>
      </levels>
      <selections count="1">
        <selection n="[Base_Encuestas].[CATEGORÍA DE ALOJAMIENTO DEL ESTABLECIMIENTO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"/>
        <pivotTable tabId="4294967295" name="PivotChartTable8"/>
        <pivotTable tabId="4294967295" name="PivotChartTable3"/>
        <pivotTable tabId="4294967295" name="PivotChartTable18"/>
        <pivotTable tabId="4294967295" name="PivotChartTable48"/>
        <pivotTable tabId="4294967295" name="PivotChartTable5"/>
        <pivotTable tabId="4294967295" name="PivotChartTable46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CATEGORÍA DE ALOJAMIENTO DEL ESTABLECIMIENTO].[CATEGORÍA DE ALOJAMIENTO DEL ESTABLECIMIENTO]" count="0"/>
      </x15:slicerCacheHideItemsWithNoData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DE_ALOJAMIENTO1211112112122" sourceName="[Base_Encuestas].[TIPO DE ALOJAMIENTO]">
  <pivotTables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TOH_Sector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TOH_Cat"/>
    <pivotTable tabId="55" name="EM_Tipo"/>
    <pivotTable tabId="55" name="Lleg_Sect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69838598">
      <levels count="2">
        <level uniqueName="[Base_Encuestas].[TIPO DE ALOJAMIENTO].[(All)]" sourceCaption="(All)" count="0"/>
        <level uniqueName="[Base_Encuestas].[TIPO DE ALOJAMIENTO].[TIPO DE ALOJAMIENTO]" sourceCaption="TIPO DE ALOJAMIENTO" count="5">
          <ranges>
            <range startItem="0">
              <i n="[Base_Encuestas].[TIPO DE ALOJAMIENTO].&amp;[Hacienda Turística]" c="Hacienda Turística"/>
              <i n="[Base_Encuestas].[TIPO DE ALOJAMIENTO].&amp;[Hostal]" c="Hostal"/>
              <i n="[Base_Encuestas].[TIPO DE ALOJAMIENTO].&amp;[Hostería]" c="Hostería"/>
              <i n="[Base_Encuestas].[TIPO DE ALOJAMIENTO].&amp;[Hotel]" c="Hotel"/>
              <i n="[Base_Encuestas].[TIPO DE ALOJAMIENTO].&amp;[Lodge]" c="Lodge" nd="1"/>
            </range>
          </ranges>
        </level>
      </levels>
      <selections count="1">
        <selection n="[Base_Encuestas].[TIPO DE ALOJAMIENTO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"/>
        <pivotTable tabId="4294967295" name="PivotChartTable8"/>
        <pivotTable tabId="4294967295" name="PivotChartTable3"/>
        <pivotTable tabId="4294967295" name="PivotChartTable18"/>
        <pivotTable tabId="4294967295" name="PivotChartTable5"/>
        <pivotTable tabId="4294967295" name="PivotChartTable48"/>
        <pivotTable tabId="4294967295" name="PivotChartTable46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TIPO DE ALOJAMIENTO].[TIPO DE ALOJAMIENTO]" count="1"/>
      </x15:slicerCacheHideItemsWithNoData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ECTOR1211112112122" sourceName="[Base_Encuestas].[SECTOR]">
  <pivotTables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TOH_Cat"/>
    <pivotTable tabId="55" name="TOH_Sector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EM_Tipo"/>
    <pivotTable tabId="55" name="Lleg_Sect"/>
    <pivotTable tabId="55" name="Tarf_Tipo"/>
    <pivotTable tabId="23" name="Matriz 4x4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69838598">
      <levels count="2">
        <level uniqueName="[Base_Encuestas].[SECTOR].[(All)]" sourceCaption="(All)" count="0"/>
        <level uniqueName="[Base_Encuestas].[SECTOR].[SECTOR]" sourceCaption="SECTOR" count="7">
          <ranges>
            <range startItem="0">
              <i n="[Base_Encuestas].[SECTOR].&amp;[Eugenio Espejo]" c="Eugenio Espejo"/>
              <i n="[Base_Encuestas].[SECTOR].&amp;[La Delicia]" c="La Delicia"/>
              <i n="[Base_Encuestas].[SECTOR].&amp;[La Mariscal]" c="La Mariscal"/>
              <i n="[Base_Encuestas].[SECTOR].&amp;[Manuela Sáenz]" c="Manuela Sáenz"/>
              <i n="[Base_Encuestas].[SECTOR].&amp;[Tumbaco]" c="Tumbaco"/>
              <i n="[Base_Encuestas].[SECTOR].&amp;[Eloy Alfaro]" c="Eloy Alfaro" nd="1"/>
              <i n="[Base_Encuestas].[SECTOR].&amp;[Los Chillos]" c="Los Chillos" nd="1"/>
            </range>
          </ranges>
        </level>
      </levels>
      <selections count="1">
        <selection n="[Base_Encuestas].[SECTOR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"/>
        <pivotTable tabId="4294967295" name="PivotChartTable8"/>
        <pivotTable tabId="4294967295" name="PivotChartTable3"/>
        <pivotTable tabId="4294967295" name="PivotChartTable18"/>
        <pivotTable tabId="4294967295" name="PivotChartTable5"/>
        <pivotTable tabId="4294967295" name="PivotChartTable48"/>
        <pivotTable tabId="4294967295" name="PivotChartTable46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SECTOR].[SECTOR]" count="2"/>
      </x15:slicerCacheHideItemsWithNoData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AÑO112" sourceName="[Base_Encuestas].[AÑO]">
  <pivotTables>
    <pivotTable tabId="55" name="EM_Cat"/>
    <pivotTable tabId="55" name="Pern_Sect"/>
    <pivotTable tabId="55" name="Emp_Cat"/>
    <pivotTable tabId="55" name="Tarf_Cat"/>
    <pivotTable tabId="55" name="Resp_Sect"/>
    <pivotTable tabId="55" name="Resp_Cat"/>
    <pivotTable tabId="55" name="Pern_Cat"/>
    <pivotTable tabId="55" name="Lleg_Cat"/>
    <pivotTable tabId="55" name="Ing_Cat"/>
    <pivotTable tabId="55" name="Emp_Sect"/>
    <pivotTable tabId="55" name="TOH_Sector"/>
    <pivotTable tabId="55" name="TOH_Cat"/>
    <pivotTable tabId="55" name="TOH_Mes"/>
    <pivotTable tabId="55" name="Tarf_Sect"/>
    <pivotTable tabId="55" name="Tarf_Mes"/>
    <pivotTable tabId="55" name="Pern_mes"/>
    <pivotTable tabId="55" name="Lleg_Mes"/>
    <pivotTable tabId="55" name="Ing_Sect"/>
    <pivotTable tabId="55" name="Ing_Mes"/>
    <pivotTable tabId="55" name="HabVen_Cat"/>
    <pivotTable tabId="55" name="HabVen_Sect"/>
    <pivotTable tabId="55" name="HabVen_Mes"/>
    <pivotTable tabId="55" name="EM_Sect"/>
    <pivotTable tabId="55" name="EM_Mes"/>
    <pivotTable tabId="55" name="Resp_Mes"/>
    <pivotTable tabId="55" name="Emp_Mes"/>
    <pivotTable tabId="23" name="Matriz 4x4"/>
    <pivotTable tabId="55" name="Lleg_Sect"/>
    <pivotTable tabId="55" name="EM_Tipo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69838598">
      <levels count="2">
        <level uniqueName="[Base_Encuestas].[AÑO].[(All)]" sourceCaption="(All)" count="0"/>
        <level uniqueName="[Base_Encuestas].[AÑO].[AÑO]" sourceCaption="AÑO" count="2">
          <ranges>
            <range startItem="0">
              <i n="[Base_Encuestas].[AÑO].&amp;[2020]" c="2020"/>
              <i n="[Base_Encuestas].[AÑO].&amp;[2019]" c="2019" nd="1"/>
            </range>
          </ranges>
        </level>
      </levels>
      <selections count="1">
        <selection n="[Base_Encuestas].[AÑO].&amp;[2020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"/>
        <pivotTable tabId="4294967295" name="PivotChartTable48"/>
        <pivotTable tabId="4294967295" name="PivotChartTable18"/>
        <pivotTable tabId="4294967295" name="PivotChartTable46"/>
        <pivotTable tabId="4294967295" name="PivotChartTable5"/>
        <pivotTable tabId="4294967295" name="PivotChartTable3"/>
        <pivotTable tabId="4294967295" name="PivotChartTable8"/>
      </x15:slicerCachePivotTables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14" sourceName="[Base_Encuestas].[MES]">
  <pivotTables>
    <pivotTable tabId="23" name="Matriz 4x4"/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TOH_Cat"/>
    <pivotTable tabId="55" name="TOH_Sector"/>
    <pivotTable tabId="55" name="Lleg_Sect"/>
    <pivotTable tabId="55" name="EM_Tipo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69838598">
      <levels count="2">
        <level uniqueName="[Base_Encuestas].[MES].[(All)]" sourceCaption="(All)" count="0"/>
        <level uniqueName="[Base_Encuestas].[MES].[MES]" sourceCaption="MES" count="10">
          <ranges>
            <range startItem="0">
              <i n="[Base_Encuestas].[MES].&amp;[a. Enero]" c="a. Enero"/>
              <i n="[Base_Encuestas].[MES].&amp;[b. Febrero]" c="b. Febrero"/>
              <i n="[Base_Encuestas].[MES].&amp;[c. Marzo]" c="c. Marzo"/>
              <i n="[Base_Encuestas].[MES].&amp;[d. Abril]" c="d. Abril"/>
              <i n="[Base_Encuestas].[MES].&amp;[e. Mayo]" c="e. Mayo"/>
              <i n="[Base_Encuestas].[MES].&amp;[f. Junio]" c="f. Junio"/>
              <i n="[Base_Encuestas].[MES].&amp;[g. Julio]" c="g. Julio"/>
              <i n="[Base_Encuestas].[MES].&amp;[h. Agosto]" c="h. Agosto"/>
              <i n="[Base_Encuestas].[MES].&amp;[i. Septiembre]" c="i. Septiembre"/>
              <i n="[Base_Encuestas].[MES].&amp;[l. Diciembre]" c="l. Diciembre" nd="1"/>
            </range>
          </ranges>
        </level>
      </levels>
      <selections count="1">
        <selection n="[Base_Encuestas].[MES].&amp;[i. Septiembre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"/>
        <pivotTable tabId="4294967295" name="PivotChartTable8"/>
        <pivotTable tabId="4294967295" name="PivotChartTable3"/>
        <pivotTable tabId="4294967295" name="PivotChartTable18"/>
        <pivotTable tabId="4294967295" name="PivotChartTable48"/>
        <pivotTable tabId="4294967295" name="PivotChartTable5"/>
        <pivotTable tabId="4294967295" name="PivotChartTable46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MES].[MES]" count="1"/>
      </x15:slicerCacheHideItemsWithNoData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ÑO" cache="SegmentaciónDeDatos_AÑO112" columnCount="2" level="1" style="Estilo de segmentación de datos 1 2 2 2 3 2 2 5 3" rowHeight="360000"/>
  <slicer name="MES 3" cache="SegmentaciónDeDatos_MES14" columnCount="5" level="1" style="Estilo de segmentación de datos 1 2 2 2 3 2 2 5 3" rowHeight="3600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9" cache="SegmentaciónDeDatos_CATEGORÍA_DE_ALOJAMIENTO_DEL_ESTABLECIMIENTO1111112112122" caption="CATEGORÍA" level="1" style="Estilo de segmentación de datos 1 2 2 2 3 2 2 5 2 2 2 2 2" rowHeight="432000"/>
  <slicer name="TIPO DE ALOJAMIENTO 19" cache="SegmentaciónDeDatos_TIPO_DE_ALOJAMIENTO1211112112122" caption="TIPO" level="1" style="Estilo de segmentación de datos 1 2 2 2 3 2 2 5 2 2 2 2 2" rowHeight="432000"/>
  <slicer name="SECTOR 19" cache="SegmentaciónDeDatos_SECTOR1211112112122" caption="SECTOR" level="1" style="Estilo de segmentación de datos 1 2 2 2 3 2 2 5 2 2 2 2 2" rowHeight="432000"/>
  <slicer name="AÑO 17" cache="SegmentaciónDeDatos_AÑO112" columnCount="2" level="1" style="Estilo de segmentación de datos 1 2 2 2 3 2 2 5 2 2 2 2 2" rowHeight="360000"/>
  <slicer name="MES 18" cache="SegmentaciónDeDatos_MES14" columnCount="8" level="1" style="Estilo de segmentación de datos 1 2 2 2 3 2 2 5 2 2 2 2 2" rowHeight="36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1" cache="SegmentaciónDeDatos_CATEGORÍA_DE_ALOJAMIENTO_DEL_ESTABLECIMIENTO1111112112122" caption="CATEGORÍA" level="1" style="Estilo de segmentación de datos 1 2 2 2 3 2 2 5 2" rowHeight="432000"/>
  <slicer name="TIPO DE ALOJAMIENTO 11" cache="SegmentaciónDeDatos_TIPO_DE_ALOJAMIENTO1211112112122" caption="TIPO" level="1" style="Estilo de segmentación de datos 1 2 2 2 3 2 2 5 2" rowHeight="432000"/>
  <slicer name="SECTOR 11" cache="SegmentaciónDeDatos_SECTOR1211112112122" caption="SECTOR" level="1" style="Estilo de segmentación de datos 1 2 2 2 3 2 2 5 2" rowHeight="432000"/>
  <slicer name="AÑO 1" cache="SegmentaciónDeDatos_AÑO112" columnCount="2" level="1" style="Estilo de segmentación de datos 1 2 2 2 3 2 2 5 2" rowHeight="360000"/>
  <slicer name="MES" cache="SegmentaciónDeDatos_MES14" columnCount="8" level="1" style="Estilo de segmentación de datos 1 2 2 2 3 2 2 5 2" rowHeight="36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23" cache="SegmentaciónDeDatos_CATEGORÍA_DE_ALOJAMIENTO_DEL_ESTABLECIMIENTO1111112112122" caption="CATEGORÍA" level="1" style="Estilo de segmentación de datos 1 2 2 2 3 2 2 5 2 2" rowHeight="432000"/>
  <slicer name="TIPO DE ALOJAMIENTO 22" cache="SegmentaciónDeDatos_TIPO_DE_ALOJAMIENTO1211112112122" caption="TIPO" level="1" style="Estilo de segmentación de datos 1 2 2 2 3 2 2 5 2 2" rowHeight="432000"/>
  <slicer name="SECTOR 22" cache="SegmentaciónDeDatos_SECTOR1211112112122" caption="SECTOR" level="1" style="Estilo de segmentación de datos 1 2 2 2 3 2 2 5 2 2" rowHeight="432000"/>
  <slicer name="AÑO 10" cache="SegmentaciónDeDatos_AÑO112" columnCount="2" level="1" style="Estilo de segmentación de datos 1 2 2 2 3 2 2 5 2 2" rowHeight="360000"/>
  <slicer name="MES 11" cache="SegmentaciónDeDatos_MES14" columnCount="8" level="1" style="Estilo de segmentación de datos 1 2 2 2 3 2 2 5 2 2" rowHeight="36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2" cache="SegmentaciónDeDatos_CATEGORÍA_DE_ALOJAMIENTO_DEL_ESTABLECIMIENTO1111112112122" caption="CATEGORÍA" level="1" style="Estilo de segmentación de datos 1 2 2 2 3 2 2 5 2 2 2 4" rowHeight="432000"/>
  <slicer name="TIPO DE ALOJAMIENTO 12" cache="SegmentaciónDeDatos_TIPO_DE_ALOJAMIENTO1211112112122" caption="TIPO" level="1" style="Estilo de segmentación de datos 1 2 2 2 3 2 2 5 2 2 2 4" rowHeight="432000"/>
  <slicer name="SECTOR 12" cache="SegmentaciónDeDatos_SECTOR1211112112122" caption="SECTOR" level="1" style="Estilo de segmentación de datos 1 2 2 2 3 2 2 5 2 2 2 4" rowHeight="432000"/>
  <slicer name="AÑO 12" cache="SegmentaciónDeDatos_AÑO112" columnCount="2" level="1" style="Estilo de segmentación de datos 1 2 2 2 3 2 2 5 2 2 2 4" rowHeight="360000"/>
  <slicer name="MES 13" cache="SegmentaciónDeDatos_MES14" columnCount="8" level="1" style="Estilo de segmentación de datos 1 2 2 2 3 2 2 5 2 2 2 4" rowHeight="36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4" cache="SegmentaciónDeDatos_CATEGORÍA_DE_ALOJAMIENTO_DEL_ESTABLECIMIENTO1111112112122" caption="CATEGORÍA" level="1" style="Estilo de segmentación de datos 1 2 2 2 3 2 2 5 2 2 2 3 2" rowHeight="432000"/>
  <slicer name="TIPO DE ALOJAMIENTO 14" cache="SegmentaciónDeDatos_TIPO_DE_ALOJAMIENTO1211112112122" caption="TIPO" level="1" style="Estilo de segmentación de datos 1 2 2 2 3 2 2 5 2 2 2 3 2" rowHeight="432000"/>
  <slicer name="SECTOR 14" cache="SegmentaciónDeDatos_SECTOR1211112112122" caption="SECTOR" level="1" style="Estilo de segmentación de datos 1 2 2 2 3 2 2 5 2 2 2 3 2" rowHeight="432000"/>
  <slicer name="AÑO 11" cache="SegmentaciónDeDatos_AÑO112" columnCount="2" level="1" style="Estilo de segmentación de datos 1 2 2 2 3 2 2 5 2 2 2 3 2" rowHeight="360000"/>
  <slicer name="MES 12" cache="SegmentaciónDeDatos_MES14" columnCount="8" level="1" style="Estilo de segmentación de datos 1 2 2 2 3 2 2 5 2 2 2 3 2" rowHeight="360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5" cache="SegmentaciónDeDatos_CATEGORÍA_DE_ALOJAMIENTO_DEL_ESTABLECIMIENTO1111112112122" caption="CATEGORÍA" level="1" style="Estilo de segmentación de datos 1 2 2 2 3 2 2 5 2 2 2 3" rowHeight="432000"/>
  <slicer name="TIPO DE ALOJAMIENTO 15" cache="SegmentaciónDeDatos_TIPO_DE_ALOJAMIENTO1211112112122" caption="TIPO" level="1" style="Estilo de segmentación de datos 1 2 2 2 3 2 2 5 2 2 2 3" rowHeight="432000"/>
  <slicer name="SECTOR 15" cache="SegmentaciónDeDatos_SECTOR1211112112122" caption="SECTOR" level="1" style="Estilo de segmentación de datos 1 2 2 2 3 2 2 5 2 2 2 3" rowHeight="432000"/>
  <slicer name="AÑO 13" cache="SegmentaciónDeDatos_AÑO112" columnCount="2" level="1" style="Estilo de segmentación de datos 1 2 2 2 3 2 2 5 2 2 2 3" rowHeight="360000"/>
  <slicer name="MES 14" cache="SegmentaciónDeDatos_MES14" columnCount="8" level="1" style="Estilo de segmentación de datos 1 2 2 2 3 2 2 5 2 2 2 3" rowHeight="360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21" cache="SegmentaciónDeDatos_CATEGORÍA_DE_ALOJAMIENTO_DEL_ESTABLECIMIENTO1111112112122" caption="CATEGORÍA" level="1" style="Estilo de segmentación de datos 1 2 2 2 3 2 2 5 2 4 2" rowHeight="432000"/>
  <slicer name="TIPO DE ALOJAMIENTO 21" cache="SegmentaciónDeDatos_TIPO_DE_ALOJAMIENTO1211112112122" caption="TIPO" level="1" style="Estilo de segmentación de datos 1 2 2 2 3 2 2 5 2 4 2" rowHeight="432000"/>
  <slicer name="SECTOR 21" cache="SegmentaciónDeDatos_SECTOR1211112112122" caption="SECTOR" level="1" style="Estilo de segmentación de datos 1 2 2 2 3 2 2 5 2 4 2" rowHeight="432000"/>
  <slicer name="AÑO 14" cache="SegmentaciónDeDatos_AÑO112" columnCount="2" level="1" style="Estilo de segmentación de datos 1 2 2 2 3 2 2 5 2 4 2" rowHeight="360000"/>
  <slicer name="MES 15" cache="SegmentaciónDeDatos_MES14" columnCount="8" level="1" style="Estilo de segmentación de datos 1 2 2 2 3 2 2 5 2 4 2" rowHeight="360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8" cache="SegmentaciónDeDatos_CATEGORÍA_DE_ALOJAMIENTO_DEL_ESTABLECIMIENTO1111112112122" caption="CATEGORÍA" level="1" style="Estilo de segmentación de datos 1 2 2 2 3 2 2 5 2 4 2 2" rowHeight="432000"/>
  <slicer name="TIPO DE ALOJAMIENTO 18" cache="SegmentaciónDeDatos_TIPO_DE_ALOJAMIENTO1211112112122" caption="TIPO" level="1" style="Estilo de segmentación de datos 1 2 2 2 3 2 2 5 2 4 2 2" rowHeight="432000"/>
  <slicer name="SECTOR 18" cache="SegmentaciónDeDatos_SECTOR1211112112122" caption="SECTOR" level="1" style="Estilo de segmentación de datos 1 2 2 2 3 2 2 5 2 4 2 2" rowHeight="432000"/>
  <slicer name="AÑO 15" cache="SegmentaciónDeDatos_AÑO112" columnCount="2" level="1" style="Estilo de segmentación de datos 1 2 2 2 3 2 2 5 2 4 2 2" rowHeight="360000"/>
  <slicer name="MES 16" cache="SegmentaciónDeDatos_MES14" columnCount="8" level="1" style="Estilo de segmentación de datos 1 2 2 2 3 2 2 5 2 4 2 2" rowHeight="3600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20" cache="SegmentaciónDeDatos_CATEGORÍA_DE_ALOJAMIENTO_DEL_ESTABLECIMIENTO1111112112122" caption="CATEGORÍA" level="1" style="Estilo de segmentación de datos 1 2 2 2 3 2 2 5 2 2 2" rowHeight="432000"/>
  <slicer name="TIPO DE ALOJAMIENTO 20" cache="SegmentaciónDeDatos_TIPO_DE_ALOJAMIENTO1211112112122" caption="TIPO" level="1" style="Estilo de segmentación de datos 1 2 2 2 3 2 2 5 2 2 2" rowHeight="432000"/>
  <slicer name="SECTOR 20" cache="SegmentaciónDeDatos_SECTOR1211112112122" caption="SECTOR" level="1" style="Estilo de segmentación de datos 1 2 2 2 3 2 2 5 2 2 2" rowHeight="432000"/>
  <slicer name="AÑO 16" cache="SegmentaciónDeDatos_AÑO112" columnCount="2" level="1" style="Estilo de segmentación de datos 1 2 2 2 3 2 2 5 2 2 2" rowHeight="360000"/>
  <slicer name="MES 17" cache="SegmentaciónDeDatos_MES14" columnCount="8" level="1" style="Estilo de segmentación de datos 1 2 2 2 3 2 2 5 2 2 2" rowHeight="360000"/>
</slicers>
</file>

<file path=xl/tables/table1.xml><?xml version="1.0" encoding="utf-8"?>
<table xmlns="http://schemas.openxmlformats.org/spreadsheetml/2006/main" id="1" name="Base_Encuestas" displayName="Base_Encuestas" ref="A1:CA317" totalsRowShown="0" headerRowDxfId="80" dataDxfId="79">
  <autoFilter ref="A1:CA317"/>
  <tableColumns count="79">
    <tableColumn id="22" name="SECTOR" dataDxfId="78"/>
    <tableColumn id="23" name="CATEGORÍA DE ALOJAMIENTO DEL ESTABLECIMIENTO" dataDxfId="77"/>
    <tableColumn id="25" name="TIPO DE ALOJAMIENTO" dataDxfId="76"/>
    <tableColumn id="29" name="TOTAL DE HABITACIONES" dataDxfId="75"/>
    <tableColumn id="30" name="TOTAL DE PLAZAS" dataDxfId="74"/>
    <tableColumn id="31" name="VENTAS POR ALOJAMIENTO ENERO-DICIEMBRE 2017" dataDxfId="73"/>
    <tableColumn id="32" name="VENTAS POR ALOJAMIENTO ENERO-DICIEMBRE 2018" dataDxfId="72"/>
    <tableColumn id="33" name="VENTAS POR ALOJAMIENTO ENERO-DICIEMBRE 2019 " dataDxfId="71"/>
    <tableColumn id="34" name="VENTAS POR ALOJAMIENTO DURANTE EL MES DE LA ENCUESTA" dataDxfId="70"/>
    <tableColumn id="106" name="VENTAS POR ALOJAMIENTO DURANTE EL MES (MILES)" dataDxfId="69">
      <calculatedColumnFormula>Base_Encuestas[[#This Row],[VENTAS POR ALOJAMIENTO DURANTE EL MES DE LA ENCUESTA]]/1000</calculatedColumnFormula>
    </tableColumn>
    <tableColumn id="35" name="HABITACIONES SIMPLES VENDIDAS" dataDxfId="68"/>
    <tableColumn id="36" name="HABITACIONES DOBLES VENDIDAS" dataDxfId="67"/>
    <tableColumn id="37" name="HABITACIONES TRIPLES VENDIDAS" dataDxfId="66"/>
    <tableColumn id="38" name="HABITACIONES CUADRUPLES VENDIDAS" dataDxfId="65"/>
    <tableColumn id="39" name="OTRAS HABITACIONES VENDIDAS" dataDxfId="64"/>
    <tableColumn id="40" name="TOTAL HABITACIONES VENDIDAS" dataDxfId="63"/>
    <tableColumn id="41" name="HABITACIONES  SIMPLES COMPLEMENTARIAS VENDIDAS EN EL MES DE ENCUESTA" dataDxfId="62"/>
    <tableColumn id="42" name="HABITACIONES DOBLES COMPLEMENTARIAS VENDIDAS EN EL MES DE ENCUESTA" dataDxfId="61"/>
    <tableColumn id="43" name="HABITACIONES TRIPLES COMPLEMENTARIAS VENDIDAS EN EL MES DE ENCUESTA" dataDxfId="60"/>
    <tableColumn id="44" name="HABITACIONES CUADRUPLES COMPLEMENTARIAS VENDIDAS EN EL MES DE ENCUESTA" dataDxfId="59"/>
    <tableColumn id="45" name="HABITACIONES  DE OTRO TIPO COMPLEMENTARIAS VENDIDAS EN EL MES DE ENCUESTA" dataDxfId="58"/>
    <tableColumn id="46" name="CAMAS SIMPLES ADICIONALES VENDIDAS EN EL MES DE ENCUESTA" dataDxfId="57"/>
    <tableColumn id="47" name="CAMAS DOBLES ADICIONALES VENDIDAS EN EL MES DE ENCUESTA" dataDxfId="56"/>
    <tableColumn id="48" name="CAMAS TRIPLES ADICIONALES VENDIDAS EN EL MES DE ENCUESTA" dataDxfId="55"/>
    <tableColumn id="49" name="CAMAS CUADRUPLES ADICIONALES VENDIDAS EN EL MES DE ENCUESTA" dataDxfId="54"/>
    <tableColumn id="50" name="CAMAS DE OTRO TIPO ADICIONALES VENDIDAS EN EL MES DE ENCUESTA" dataDxfId="53"/>
    <tableColumn id="51" name="LLEGADAS EN EL MES RESIDENTES" dataDxfId="52"/>
    <tableColumn id="52" name="LLEGADAS EN EL MES NO RESIDENTES" dataDxfId="51"/>
    <tableColumn id="53" name="TOTAL LLEGADAS" dataDxfId="50"/>
    <tableColumn id="54" name="PERNOCTACIONES RESIDENTES" dataDxfId="49"/>
    <tableColumn id="55" name="PERNOCTACIONES NO RESIDENTES" dataDxfId="48"/>
    <tableColumn id="56" name="TOTAL PERNOCTACIONES" dataDxfId="47"/>
    <tableColumn id="57" name="POSEE PMS" dataDxfId="46"/>
    <tableColumn id="58" name="PMS" dataDxfId="45"/>
    <tableColumn id="59" name="EMPLEADOS ADMINISTRATIVOS HOMBRES DE EMPLEO PERMANENTE " dataDxfId="44"/>
    <tableColumn id="60" name="EMPLEADOS ADMINISTRATIVOS MUJERES DE EMPLEO PERMANENTE " dataDxfId="43"/>
    <tableColumn id="61" name="EMPLEADOS OPERATIVOS HOMBRES DE EMPLEO PERMANENTE" dataDxfId="42"/>
    <tableColumn id="62" name="EMPLEADOS OPERATIVOS MUJERES DE EMPLEO PERMANENTE" dataDxfId="41"/>
    <tableColumn id="63" name="EMPLEADOS ADMINISTRATIVOS HOMBRES DE EMPLEO TEMPORAL" dataDxfId="40"/>
    <tableColumn id="64" name="EMPLEADOS ADMINISTRATIVOS MUJERES DE EMPLEO TEMPORAL" dataDxfId="39"/>
    <tableColumn id="65" name="EMPLEADOS OPERATIVOS HOMBRES DE EMPLEO TEMPORAL" dataDxfId="38"/>
    <tableColumn id="66" name="EMPLEADOS OPERATIVOS MUJERES DE EMPLEO TEMPORAL" dataDxfId="37"/>
    <tableColumn id="67" name="EMPLEADOS ADMINISTRATIVOS HOMBRES DE EMPLEO EVENTUAL" dataDxfId="36"/>
    <tableColumn id="68" name="EMPLEADOS ADMINISTRATIVOS MUJERES DE EMPLEO EVENTUAL" dataDxfId="35"/>
    <tableColumn id="69" name="EMPLEADOS OPERATIVOS HOMBRES DE EMPLEO EVENTUAL" dataDxfId="34"/>
    <tableColumn id="70" name="EMPLEADOS OPERATIVOS MUJERES DE EMPLEO EVENTUAL" dataDxfId="33"/>
    <tableColumn id="71" name="EMPLEOS" dataDxfId="32"/>
    <tableColumn id="72" name="HABITACIONES SENCILLAS RESERVADAS SIGUIENTE MES" dataDxfId="31"/>
    <tableColumn id="73" name="HABITACIONES DOBLES RESERVADAS SIGUIENTE MES" dataDxfId="30"/>
    <tableColumn id="74" name="HABITACIONES TRIPLES RESERVADAS SIGUIENTE MES" dataDxfId="29"/>
    <tableColumn id="75" name="HABITACIONES CUÁDRUPLES RESERVADAS SIGUIENTE MES" dataDxfId="28"/>
    <tableColumn id="76" name="HABITACIONES (OTROS) RESERVADAS SIGUIENTE MES" dataDxfId="27"/>
    <tableColumn id="77" name="TOTAL HAB RESERVADAS" dataDxfId="26"/>
    <tableColumn id="78" name="PERNOCTACIONES RESERVADAS SIGUIENTE MES" dataDxfId="25"/>
    <tableColumn id="79" name="ESPERA QUE PERNOCTACIONES" dataDxfId="24"/>
    <tableColumn id="80" name="PORCENTAJE PERNOCTACIONES" dataDxfId="23"/>
    <tableColumn id="81" name="ESPECTATIVA PERNOCTACIONES" dataDxfId="22"/>
    <tableColumn id="82" name="ESPERA QUE TARIFAS" dataDxfId="21"/>
    <tableColumn id="83" name="PORCENTAJE TARIFAS" dataDxfId="20"/>
    <tableColumn id="84" name="ESPECTATIVA TARIFAS" dataDxfId="19"/>
    <tableColumn id="85" name="ESPERA QUE EMPLEADOS ADMINISTRATIVOS" dataDxfId="18"/>
    <tableColumn id="86" name="PORCENTAJE EMPLEADOS ADMINISTRATIVOS" dataDxfId="17"/>
    <tableColumn id="87" name="ESPECTATIVA EMPLEADOS ADMINISTRATIVOS" dataDxfId="16"/>
    <tableColumn id="88" name="ESPERA QUE EMPLEADOS OPERATIVOS" dataDxfId="15"/>
    <tableColumn id="89" name="PORCENTAJE EMPLEADOS OPERATIVOS" dataDxfId="14"/>
    <tableColumn id="90" name="ESPECTATIVA EMPLEADOS OPERATIVOS" dataDxfId="13"/>
    <tableColumn id="91" name="NUMERO DE HABITACIONES QUE ESPERA VENDER SIGUIENTE FERIADO O VACACION" dataDxfId="12"/>
    <tableColumn id="92" name="DOBLES" dataDxfId="11"/>
    <tableColumn id="93" name="TRIPLES" dataDxfId="10"/>
    <tableColumn id="94" name="CUÁDRUPLE" dataDxfId="9"/>
    <tableColumn id="95" name="OTRO" dataDxfId="8"/>
    <tableColumn id="96" name="CONGRESOS" dataDxfId="7"/>
    <tableColumn id="97" name="CONVENCIONES" dataDxfId="6"/>
    <tableColumn id="98" name="SOCIALES" dataDxfId="5"/>
    <tableColumn id="99" name="OTRO TIPO DE EVENTOS" dataDxfId="4"/>
    <tableColumn id="100" name="FECHA" dataDxfId="3"/>
    <tableColumn id="101" name="DIAS DEL MES" dataDxfId="2">
      <calculatedColumnFormula>DAY(EOMONTH(Base_Encuestas[[#This Row],[FECHA]],0))</calculatedColumnFormula>
    </tableColumn>
    <tableColumn id="102" name="MES" dataDxfId="1">
      <calculatedColumnFormula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calculatedColumnFormula>
    </tableColumn>
    <tableColumn id="105" name="AÑO" dataDxfId="0">
      <calculatedColumnFormula>+YEAR(Base_Encuestas[[#This Row],[FECHA]])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1">
  <a:themeElements>
    <a:clrScheme name="Custom 347">
      <a:dk1>
        <a:srgbClr val="000000"/>
      </a:dk1>
      <a:lt1>
        <a:srgbClr val="FFFFFF"/>
      </a:lt1>
      <a:dk2>
        <a:srgbClr val="666666"/>
      </a:dk2>
      <a:lt2>
        <a:srgbClr val="CCCCCC"/>
      </a:lt2>
      <a:accent1>
        <a:srgbClr val="3A81BA"/>
      </a:accent1>
      <a:accent2>
        <a:srgbClr val="D89F39"/>
      </a:accent2>
      <a:accent3>
        <a:srgbClr val="8BAB42"/>
      </a:accent3>
      <a:accent4>
        <a:srgbClr val="57A7B5"/>
      </a:accent4>
      <a:accent5>
        <a:srgbClr val="8B81D2"/>
      </a:accent5>
      <a:accent6>
        <a:srgbClr val="963334"/>
      </a:accent6>
      <a:hlink>
        <a:srgbClr val="1155CC"/>
      </a:hlink>
      <a:folHlink>
        <a:srgbClr val="6611CC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1A98D4D9-2789-48A8-B995-6D68F03972E0}" vid="{2F626FB9-C9B4-4391-8220-6934DDFA9093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9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10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pivotTable" Target="../pivotTables/pivotTable24.xml"/><Relationship Id="rId18" Type="http://schemas.openxmlformats.org/officeDocument/2006/relationships/pivotTable" Target="../pivotTables/pivotTable29.xml"/><Relationship Id="rId26" Type="http://schemas.openxmlformats.org/officeDocument/2006/relationships/pivotTable" Target="../pivotTables/pivotTable37.xml"/><Relationship Id="rId39" Type="http://schemas.openxmlformats.org/officeDocument/2006/relationships/pivotTable" Target="../pivotTables/pivotTable50.xml"/><Relationship Id="rId21" Type="http://schemas.openxmlformats.org/officeDocument/2006/relationships/pivotTable" Target="../pivotTables/pivotTable32.xml"/><Relationship Id="rId34" Type="http://schemas.openxmlformats.org/officeDocument/2006/relationships/pivotTable" Target="../pivotTables/pivotTable45.xml"/><Relationship Id="rId42" Type="http://schemas.openxmlformats.org/officeDocument/2006/relationships/pivotTable" Target="../pivotTables/pivotTable53.xml"/><Relationship Id="rId7" Type="http://schemas.openxmlformats.org/officeDocument/2006/relationships/pivotTable" Target="../pivotTables/pivotTable18.xml"/><Relationship Id="rId2" Type="http://schemas.openxmlformats.org/officeDocument/2006/relationships/pivotTable" Target="../pivotTables/pivotTable13.xml"/><Relationship Id="rId16" Type="http://schemas.openxmlformats.org/officeDocument/2006/relationships/pivotTable" Target="../pivotTables/pivotTable27.xml"/><Relationship Id="rId29" Type="http://schemas.openxmlformats.org/officeDocument/2006/relationships/pivotTable" Target="../pivotTables/pivotTable40.xml"/><Relationship Id="rId1" Type="http://schemas.openxmlformats.org/officeDocument/2006/relationships/pivotTable" Target="../pivotTables/pivotTable12.xml"/><Relationship Id="rId6" Type="http://schemas.openxmlformats.org/officeDocument/2006/relationships/pivotTable" Target="../pivotTables/pivotTable17.xml"/><Relationship Id="rId11" Type="http://schemas.openxmlformats.org/officeDocument/2006/relationships/pivotTable" Target="../pivotTables/pivotTable22.xml"/><Relationship Id="rId24" Type="http://schemas.openxmlformats.org/officeDocument/2006/relationships/pivotTable" Target="../pivotTables/pivotTable35.xml"/><Relationship Id="rId32" Type="http://schemas.openxmlformats.org/officeDocument/2006/relationships/pivotTable" Target="../pivotTables/pivotTable43.xml"/><Relationship Id="rId37" Type="http://schemas.openxmlformats.org/officeDocument/2006/relationships/pivotTable" Target="../pivotTables/pivotTable48.xml"/><Relationship Id="rId40" Type="http://schemas.openxmlformats.org/officeDocument/2006/relationships/pivotTable" Target="../pivotTables/pivotTable51.xml"/><Relationship Id="rId45" Type="http://schemas.openxmlformats.org/officeDocument/2006/relationships/pivotTable" Target="../pivotTables/pivotTable56.xml"/><Relationship Id="rId5" Type="http://schemas.openxmlformats.org/officeDocument/2006/relationships/pivotTable" Target="../pivotTables/pivotTable16.xml"/><Relationship Id="rId15" Type="http://schemas.openxmlformats.org/officeDocument/2006/relationships/pivotTable" Target="../pivotTables/pivotTable26.xml"/><Relationship Id="rId23" Type="http://schemas.openxmlformats.org/officeDocument/2006/relationships/pivotTable" Target="../pivotTables/pivotTable34.xml"/><Relationship Id="rId28" Type="http://schemas.openxmlformats.org/officeDocument/2006/relationships/pivotTable" Target="../pivotTables/pivotTable39.xml"/><Relationship Id="rId36" Type="http://schemas.openxmlformats.org/officeDocument/2006/relationships/pivotTable" Target="../pivotTables/pivotTable47.xml"/><Relationship Id="rId10" Type="http://schemas.openxmlformats.org/officeDocument/2006/relationships/pivotTable" Target="../pivotTables/pivotTable21.xml"/><Relationship Id="rId19" Type="http://schemas.openxmlformats.org/officeDocument/2006/relationships/pivotTable" Target="../pivotTables/pivotTable30.xml"/><Relationship Id="rId31" Type="http://schemas.openxmlformats.org/officeDocument/2006/relationships/pivotTable" Target="../pivotTables/pivotTable42.xml"/><Relationship Id="rId44" Type="http://schemas.openxmlformats.org/officeDocument/2006/relationships/pivotTable" Target="../pivotTables/pivotTable55.xml"/><Relationship Id="rId4" Type="http://schemas.openxmlformats.org/officeDocument/2006/relationships/pivotTable" Target="../pivotTables/pivotTable15.xml"/><Relationship Id="rId9" Type="http://schemas.openxmlformats.org/officeDocument/2006/relationships/pivotTable" Target="../pivotTables/pivotTable20.xml"/><Relationship Id="rId14" Type="http://schemas.openxmlformats.org/officeDocument/2006/relationships/pivotTable" Target="../pivotTables/pivotTable25.xml"/><Relationship Id="rId22" Type="http://schemas.openxmlformats.org/officeDocument/2006/relationships/pivotTable" Target="../pivotTables/pivotTable33.xml"/><Relationship Id="rId27" Type="http://schemas.openxmlformats.org/officeDocument/2006/relationships/pivotTable" Target="../pivotTables/pivotTable38.xml"/><Relationship Id="rId30" Type="http://schemas.openxmlformats.org/officeDocument/2006/relationships/pivotTable" Target="../pivotTables/pivotTable41.xml"/><Relationship Id="rId35" Type="http://schemas.openxmlformats.org/officeDocument/2006/relationships/pivotTable" Target="../pivotTables/pivotTable46.xml"/><Relationship Id="rId43" Type="http://schemas.openxmlformats.org/officeDocument/2006/relationships/pivotTable" Target="../pivotTables/pivotTable54.xml"/><Relationship Id="rId8" Type="http://schemas.openxmlformats.org/officeDocument/2006/relationships/pivotTable" Target="../pivotTables/pivotTable19.xml"/><Relationship Id="rId3" Type="http://schemas.openxmlformats.org/officeDocument/2006/relationships/pivotTable" Target="../pivotTables/pivotTable14.xml"/><Relationship Id="rId12" Type="http://schemas.openxmlformats.org/officeDocument/2006/relationships/pivotTable" Target="../pivotTables/pivotTable23.xml"/><Relationship Id="rId17" Type="http://schemas.openxmlformats.org/officeDocument/2006/relationships/pivotTable" Target="../pivotTables/pivotTable28.xml"/><Relationship Id="rId25" Type="http://schemas.openxmlformats.org/officeDocument/2006/relationships/pivotTable" Target="../pivotTables/pivotTable36.xml"/><Relationship Id="rId33" Type="http://schemas.openxmlformats.org/officeDocument/2006/relationships/pivotTable" Target="../pivotTables/pivotTable44.xml"/><Relationship Id="rId38" Type="http://schemas.openxmlformats.org/officeDocument/2006/relationships/pivotTable" Target="../pivotTables/pivotTable49.xml"/><Relationship Id="rId46" Type="http://schemas.openxmlformats.org/officeDocument/2006/relationships/printerSettings" Target="../printerSettings/printerSettings13.bin"/><Relationship Id="rId20" Type="http://schemas.openxmlformats.org/officeDocument/2006/relationships/pivotTable" Target="../pivotTables/pivotTable31.xml"/><Relationship Id="rId41" Type="http://schemas.openxmlformats.org/officeDocument/2006/relationships/pivotTable" Target="../pivotTables/pivotTable5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showGridLines="0" showRowColHeaders="0" tabSelected="1" showRuler="0" showWhiteSpace="0" view="pageLayout" topLeftCell="A25" zoomScale="90" zoomScaleNormal="60" zoomScalePageLayoutView="90" workbookViewId="0"/>
  </sheetViews>
  <sheetFormatPr baseColWidth="10" defaultColWidth="0" defaultRowHeight="14.25" customHeight="1" zeroHeight="1"/>
  <cols>
    <col min="1" max="7" width="11" customWidth="1"/>
    <col min="8" max="8" width="18.5" customWidth="1"/>
    <col min="9" max="16384" width="11" hidden="1"/>
  </cols>
  <sheetData>
    <row r="1" ht="14"/>
    <row r="2" ht="14"/>
    <row r="3" ht="14"/>
    <row r="4" ht="14"/>
    <row r="5" ht="14"/>
    <row r="6" ht="14"/>
    <row r="7" ht="14"/>
    <row r="8" ht="14"/>
    <row r="9" ht="14"/>
    <row r="10" ht="14"/>
    <row r="11" ht="14"/>
    <row r="12" ht="14"/>
    <row r="13" ht="14"/>
    <row r="14" ht="14"/>
    <row r="15" ht="14"/>
    <row r="16" ht="14"/>
    <row r="17" ht="14"/>
    <row r="18" ht="14"/>
    <row r="19" ht="14"/>
    <row r="20" ht="14"/>
    <row r="21" ht="14"/>
    <row r="22" ht="14"/>
    <row r="23" ht="14"/>
    <row r="24" ht="14"/>
    <row r="25" ht="14"/>
    <row r="26" ht="14"/>
    <row r="27" ht="14"/>
    <row r="28" ht="14"/>
    <row r="29" ht="14"/>
    <row r="30" ht="14"/>
    <row r="31" ht="14"/>
    <row r="32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81.75" customHeight="1"/>
    <row r="48" ht="14"/>
    <row r="49" ht="14"/>
    <row r="50" ht="14"/>
  </sheetData>
  <pageMargins left="0.13" right="1.0416666666666666E-2" top="0.21" bottom="9.375E-2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3"/>
  <sheetViews>
    <sheetView showGridLines="0" showRowColHeaders="0" zoomScale="50" zoomScaleNormal="50" zoomScaleSheetLayoutView="20" zoomScalePageLayoutView="30" workbookViewId="0"/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16384" width="10" style="16" hidden="1"/>
  </cols>
  <sheetData>
    <row r="1" spans="1:21" s="57" customFormat="1" ht="14">
      <c r="A1" s="16"/>
      <c r="B1" s="16"/>
      <c r="C1" s="16"/>
      <c r="D1" s="16"/>
      <c r="E1" s="16"/>
      <c r="F1" s="16"/>
      <c r="G1" s="16" t="s">
        <v>132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57" customFormat="1" ht="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57" customFormat="1" ht="19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57" customFormat="1" ht="1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57" customFormat="1" ht="17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s="57" customFormat="1" ht="17.25" customHeight="1">
      <c r="A6" s="16"/>
      <c r="B6" s="16"/>
      <c r="C6" s="16"/>
      <c r="D6" s="16"/>
      <c r="E6" s="18"/>
      <c r="F6" s="18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57" customFormat="1" ht="17.25" customHeight="1">
      <c r="A7" s="16"/>
      <c r="B7" s="16"/>
      <c r="C7" s="16"/>
      <c r="D7" s="16"/>
      <c r="E7" s="18"/>
      <c r="F7" s="1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57" customFormat="1" ht="17.25" customHeight="1">
      <c r="A8" s="16"/>
      <c r="B8" s="16"/>
      <c r="C8" s="16"/>
      <c r="D8" s="16"/>
      <c r="E8" s="18"/>
      <c r="F8" s="18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57" customFormat="1" ht="17.25" customHeight="1">
      <c r="A9" s="16"/>
      <c r="B9" s="16"/>
      <c r="C9" s="16"/>
      <c r="D9" s="16"/>
      <c r="E9" s="18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64" customFormat="1" ht="17.25" customHeight="1">
      <c r="A10" s="16"/>
      <c r="B10" s="16"/>
      <c r="C10" s="16"/>
      <c r="D10" s="16"/>
      <c r="E10" s="18"/>
      <c r="F10" s="19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s="64" customFormat="1" ht="17.25" customHeight="1">
      <c r="A11" s="16"/>
      <c r="B11" s="16"/>
      <c r="C11" s="16"/>
      <c r="D11" s="16"/>
      <c r="E11" s="18"/>
      <c r="F11" s="19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s="64" customFormat="1" ht="17.25" customHeight="1">
      <c r="A12" s="16"/>
      <c r="B12" s="16"/>
      <c r="C12" s="16"/>
      <c r="D12" s="16"/>
      <c r="E12" s="18"/>
      <c r="F12" s="1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s="64" customFormat="1" ht="17.25" customHeight="1">
      <c r="A13" s="16"/>
      <c r="B13" s="16"/>
      <c r="C13" s="16"/>
      <c r="D13" s="16"/>
      <c r="E13" s="18"/>
      <c r="F13" s="209" t="s">
        <v>159</v>
      </c>
      <c r="G13" s="210"/>
      <c r="H13" s="210"/>
      <c r="I13" s="211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s="64" customFormat="1" ht="17.25" customHeight="1">
      <c r="A14" s="16"/>
      <c r="B14" s="16"/>
      <c r="C14" s="16"/>
      <c r="D14" s="16"/>
      <c r="E14" s="18"/>
      <c r="F14" s="212"/>
      <c r="G14" s="213"/>
      <c r="H14" s="213"/>
      <c r="I14" s="214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s="64" customFormat="1" ht="17.25" customHeight="1">
      <c r="A15" s="16"/>
      <c r="B15" s="16"/>
      <c r="C15" s="16"/>
      <c r="D15" s="16"/>
      <c r="E15" s="16"/>
      <c r="F15" s="212"/>
      <c r="G15" s="213"/>
      <c r="H15" s="213"/>
      <c r="I15" s="214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s="64" customFormat="1" ht="17.25" customHeight="1">
      <c r="A16" s="16"/>
      <c r="B16" s="16"/>
      <c r="C16" s="16"/>
      <c r="D16" s="16"/>
      <c r="E16" s="16"/>
      <c r="F16" s="212"/>
      <c r="G16" s="213"/>
      <c r="H16" s="213"/>
      <c r="I16" s="214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s="64" customFormat="1" ht="17.25" customHeight="1">
      <c r="A17" s="16"/>
      <c r="B17" s="16"/>
      <c r="C17" s="16"/>
      <c r="D17" s="16"/>
      <c r="E17" s="16"/>
      <c r="F17" s="212"/>
      <c r="G17" s="213"/>
      <c r="H17" s="213"/>
      <c r="I17" s="214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64" customFormat="1" ht="17.25" customHeight="1">
      <c r="A18" s="16"/>
      <c r="B18" s="16"/>
      <c r="C18" s="16"/>
      <c r="D18" s="16"/>
      <c r="E18" s="16"/>
      <c r="F18" s="212"/>
      <c r="G18" s="213"/>
      <c r="H18" s="213"/>
      <c r="I18" s="214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64" customFormat="1" ht="17.25" customHeight="1">
      <c r="A19" s="16"/>
      <c r="B19" s="16"/>
      <c r="C19" s="16"/>
      <c r="D19" s="16"/>
      <c r="E19" s="16"/>
      <c r="F19" s="215"/>
      <c r="G19" s="216"/>
      <c r="H19" s="216"/>
      <c r="I19" s="2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57" customFormat="1" ht="15" customHeight="1">
      <c r="A20" s="16"/>
      <c r="B20" s="16"/>
      <c r="C20" s="16"/>
      <c r="D20" s="16"/>
      <c r="E20" s="16"/>
      <c r="F20" s="137"/>
      <c r="G20" s="138"/>
      <c r="H20" s="138"/>
      <c r="I20" s="139"/>
      <c r="J20" s="20"/>
      <c r="K20" s="20"/>
      <c r="L20" s="20"/>
      <c r="M20" s="20"/>
      <c r="N20" s="20"/>
      <c r="O20" s="20"/>
      <c r="P20" s="20"/>
      <c r="Q20" s="20"/>
      <c r="R20" s="20"/>
      <c r="S20" s="16"/>
      <c r="T20" s="16"/>
      <c r="U20" s="16"/>
    </row>
    <row r="21" spans="1:21" s="57" customFormat="1" ht="15" customHeight="1">
      <c r="A21" s="16"/>
      <c r="B21" s="16"/>
      <c r="C21" s="16"/>
      <c r="D21" s="16"/>
      <c r="E21" s="16"/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  <c r="S21" s="16"/>
      <c r="T21" s="16"/>
      <c r="U21" s="16"/>
    </row>
    <row r="22" spans="1:21" s="57" customFormat="1" ht="15" customHeight="1">
      <c r="A22" s="16"/>
      <c r="B22" s="16"/>
      <c r="C22" s="16"/>
      <c r="D22" s="16"/>
      <c r="E22" s="16"/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  <c r="S22" s="16"/>
      <c r="T22" s="16"/>
      <c r="U22" s="16"/>
    </row>
    <row r="23" spans="1:21" s="57" customFormat="1" ht="15" customHeight="1">
      <c r="A23" s="16"/>
      <c r="B23" s="16"/>
      <c r="C23" s="16"/>
      <c r="D23" s="16"/>
      <c r="E23" s="16"/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  <c r="S23" s="16"/>
      <c r="T23" s="16"/>
      <c r="U23" s="16"/>
    </row>
    <row r="24" spans="1:21" s="57" customFormat="1" ht="15" customHeight="1">
      <c r="A24" s="16"/>
      <c r="B24" s="16"/>
      <c r="C24" s="16"/>
      <c r="D24" s="16"/>
      <c r="E24" s="16"/>
      <c r="F24" s="149">
        <f>+GETPIVOTDATA("[Measures].[Suma de TOTAL PERNOCTACIONES]",'Tablas Dinámicas Auxiliares'!$A$80)</f>
        <v>2984</v>
      </c>
      <c r="G24" s="150"/>
      <c r="H24" s="150"/>
      <c r="I24" s="151"/>
      <c r="J24" s="20"/>
      <c r="K24" s="20"/>
      <c r="L24" s="20"/>
      <c r="M24" s="20"/>
      <c r="N24" s="20"/>
      <c r="O24" s="20"/>
      <c r="P24" s="20"/>
      <c r="Q24" s="20"/>
      <c r="R24" s="20"/>
      <c r="S24" s="16"/>
      <c r="T24" s="16"/>
      <c r="U24" s="16"/>
    </row>
    <row r="25" spans="1:21" s="57" customFormat="1" ht="15" customHeight="1">
      <c r="A25" s="16"/>
      <c r="B25" s="16"/>
      <c r="C25" s="16"/>
      <c r="D25" s="16"/>
      <c r="E25" s="16"/>
      <c r="F25" s="149"/>
      <c r="G25" s="150"/>
      <c r="H25" s="150"/>
      <c r="I25" s="151"/>
      <c r="J25" s="20"/>
      <c r="K25" s="20"/>
      <c r="L25" s="20"/>
      <c r="M25" s="20"/>
      <c r="N25" s="20"/>
      <c r="O25" s="20"/>
      <c r="P25" s="20"/>
      <c r="Q25" s="20"/>
      <c r="R25" s="20"/>
      <c r="S25" s="16"/>
      <c r="T25" s="16"/>
      <c r="U25" s="16"/>
    </row>
    <row r="26" spans="1:21" s="57" customFormat="1" ht="15" customHeight="1">
      <c r="A26" s="16"/>
      <c r="B26" s="16"/>
      <c r="C26" s="16"/>
      <c r="D26" s="16"/>
      <c r="E26" s="16"/>
      <c r="F26" s="149"/>
      <c r="G26" s="150"/>
      <c r="H26" s="150"/>
      <c r="I26" s="151"/>
      <c r="J26" s="20"/>
      <c r="K26" s="20"/>
      <c r="L26" s="20"/>
      <c r="M26" s="20"/>
      <c r="N26" s="20"/>
      <c r="O26" s="20"/>
      <c r="P26" s="20"/>
      <c r="Q26" s="20"/>
      <c r="R26" s="20"/>
      <c r="S26" s="16"/>
      <c r="T26" s="16"/>
      <c r="U26" s="16"/>
    </row>
    <row r="27" spans="1:21" s="57" customFormat="1" ht="15" customHeight="1">
      <c r="A27" s="16"/>
      <c r="B27" s="16"/>
      <c r="C27" s="16"/>
      <c r="D27" s="16"/>
      <c r="E27" s="16"/>
      <c r="F27" s="149"/>
      <c r="G27" s="150"/>
      <c r="H27" s="150"/>
      <c r="I27" s="151"/>
      <c r="J27" s="20"/>
      <c r="K27" s="20"/>
      <c r="L27" s="20"/>
      <c r="M27" s="20"/>
      <c r="N27" s="20"/>
      <c r="O27" s="20"/>
      <c r="P27" s="20"/>
      <c r="Q27" s="20"/>
      <c r="R27" s="20"/>
      <c r="S27" s="16"/>
      <c r="T27" s="16"/>
      <c r="U27" s="16"/>
    </row>
    <row r="28" spans="1:21" s="57" customFormat="1" ht="15" customHeight="1">
      <c r="A28" s="16"/>
      <c r="B28" s="16"/>
      <c r="C28" s="16"/>
      <c r="D28" s="16"/>
      <c r="E28" s="16"/>
      <c r="F28" s="149"/>
      <c r="G28" s="150"/>
      <c r="H28" s="150"/>
      <c r="I28" s="151"/>
      <c r="J28" s="20"/>
      <c r="K28" s="20"/>
      <c r="L28" s="20"/>
      <c r="M28" s="20"/>
      <c r="N28" s="20"/>
      <c r="O28" s="20"/>
      <c r="P28" s="20"/>
      <c r="Q28" s="20"/>
      <c r="R28" s="20"/>
      <c r="S28" s="16"/>
      <c r="T28" s="16"/>
      <c r="U28" s="16"/>
    </row>
    <row r="29" spans="1:21" s="57" customFormat="1" ht="15" customHeight="1">
      <c r="A29" s="16"/>
      <c r="B29" s="16"/>
      <c r="C29" s="16"/>
      <c r="D29" s="16"/>
      <c r="E29" s="16"/>
      <c r="F29" s="152"/>
      <c r="G29" s="153"/>
      <c r="H29" s="153"/>
      <c r="I29" s="154"/>
      <c r="J29" s="20"/>
      <c r="K29" s="20"/>
      <c r="L29" s="20"/>
      <c r="M29" s="20"/>
      <c r="N29" s="20"/>
      <c r="O29" s="20"/>
      <c r="P29" s="20"/>
      <c r="Q29" s="20"/>
      <c r="R29" s="20"/>
      <c r="S29" s="16"/>
      <c r="T29" s="16"/>
      <c r="U29" s="16"/>
    </row>
    <row r="30" spans="1:21" s="57" customFormat="1" ht="15" customHeight="1">
      <c r="A30" s="16"/>
      <c r="B30" s="16"/>
      <c r="C30" s="16"/>
      <c r="D30" s="16"/>
      <c r="E30" s="16"/>
      <c r="F30" s="16"/>
      <c r="G30" s="16"/>
      <c r="H30" s="16"/>
      <c r="I30" s="16"/>
      <c r="J30" s="20"/>
      <c r="K30" s="20"/>
      <c r="L30" s="20"/>
      <c r="M30" s="20"/>
      <c r="N30" s="20"/>
      <c r="O30" s="20"/>
      <c r="P30" s="20"/>
      <c r="Q30" s="20"/>
      <c r="R30" s="20"/>
      <c r="S30" s="16"/>
      <c r="T30" s="16"/>
      <c r="U30" s="16"/>
    </row>
    <row r="31" spans="1:21" s="57" customFormat="1" ht="14">
      <c r="A31" s="16"/>
      <c r="B31" s="16"/>
      <c r="C31" s="16"/>
      <c r="D31" s="16"/>
      <c r="E31" s="16"/>
      <c r="F31" s="16"/>
      <c r="G31" s="16"/>
      <c r="H31" s="16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16"/>
      <c r="T31" s="16"/>
      <c r="U31" s="16"/>
    </row>
    <row r="32" spans="1:21" s="57" customFormat="1" ht="14">
      <c r="A32" s="16"/>
      <c r="B32" s="16"/>
      <c r="C32" s="16"/>
      <c r="D32" s="16"/>
      <c r="E32" s="16"/>
      <c r="F32" s="16"/>
      <c r="G32" s="16"/>
      <c r="H32" s="16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16"/>
      <c r="T32" s="16"/>
      <c r="U32" s="16"/>
    </row>
    <row r="33" spans="1:21" s="57" customFormat="1" ht="14">
      <c r="A33" s="16"/>
      <c r="B33" s="16"/>
      <c r="C33" s="16"/>
      <c r="D33" s="16"/>
      <c r="E33" s="16"/>
      <c r="F33" s="16"/>
      <c r="G33" s="16"/>
      <c r="H33" s="16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16"/>
      <c r="T33" s="16"/>
      <c r="U33" s="16"/>
    </row>
    <row r="34" spans="1:21" s="57" customFormat="1" ht="14">
      <c r="A34" s="16"/>
      <c r="B34" s="16"/>
      <c r="C34" s="16"/>
      <c r="D34" s="16"/>
      <c r="E34" s="16"/>
      <c r="F34" s="16"/>
      <c r="G34" s="16"/>
      <c r="H34" s="16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16"/>
      <c r="T34" s="16"/>
      <c r="U34" s="16"/>
    </row>
    <row r="35" spans="1:21" s="57" customFormat="1" ht="1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s="57" customFormat="1" ht="1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s="57" customFormat="1" ht="1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1" s="57" customFormat="1" ht="14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57" customFormat="1" ht="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s="57" customFormat="1" ht="14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s="57" customFormat="1" ht="14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 s="57" customFormat="1" ht="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1" s="57" customFormat="1" ht="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1" s="57" customFormat="1" ht="1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21" s="57" customFormat="1" ht="14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s="57" customFormat="1" ht="14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s="57" customFormat="1" ht="14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s="57" customFormat="1" ht="14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s="57" customFormat="1" ht="14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s="57" customFormat="1" ht="14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1" s="57" customFormat="1" ht="14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2" spans="1:21" s="57" customFormat="1" ht="14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spans="1:21" s="57" customFormat="1" ht="14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1:21" s="57" customFormat="1" ht="1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</row>
    <row r="55" spans="1:21" s="57" customFormat="1" ht="1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1:21" s="57" customFormat="1" ht="1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1:21" s="57" customFormat="1" ht="14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</row>
    <row r="58" spans="1:21" s="57" customFormat="1" ht="14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spans="1:21" s="57" customFormat="1" ht="1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1:21" s="57" customFormat="1" ht="14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21" s="57" customFormat="1" ht="1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1" s="57" customFormat="1" ht="14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s="57" customFormat="1" ht="14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1" s="57" customFormat="1" ht="1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1:21" s="57" customFormat="1" ht="1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 s="57" customFormat="1" ht="1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 s="57" customFormat="1" ht="14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1:21" s="57" customFormat="1" ht="14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spans="1:21" s="57" customFormat="1" ht="14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</row>
    <row r="70" spans="1:21" s="57" customFormat="1" ht="14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 s="57" customFormat="1" ht="14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21" s="57" customFormat="1" ht="14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 s="57" customFormat="1" ht="14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</row>
    <row r="74" spans="1:21" s="57" customFormat="1" ht="1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spans="1:21" s="57" customFormat="1" ht="14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spans="1:21" s="57" customFormat="1" ht="14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</row>
    <row r="77" spans="1:21" s="57" customFormat="1" ht="14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 s="57" customFormat="1" ht="14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spans="1:21" s="57" customFormat="1" ht="14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</row>
    <row r="80" spans="1:21" s="57" customFormat="1" ht="1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</row>
    <row r="81" spans="1:21" s="57" customFormat="1" ht="14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1:21" s="57" customFormat="1" ht="14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</row>
    <row r="83" spans="1:21" s="57" customFormat="1" ht="14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 s="57" customFormat="1" ht="1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1" s="57" customFormat="1" ht="14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1:21" s="57" customFormat="1" ht="14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s="57" customFormat="1" ht="14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s="57" customFormat="1" ht="14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 s="57" customFormat="1" ht="14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 s="57" customFormat="1" ht="14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</row>
    <row r="91" spans="1:21" s="57" customFormat="1" ht="14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 s="57" customFormat="1" ht="14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</row>
    <row r="93" spans="1:21" s="57" customFormat="1" ht="14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 s="57" customFormat="1" ht="1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1:21" s="57" customFormat="1" ht="14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s="57" customFormat="1" ht="14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s="57" customFormat="1" ht="14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s="57" customFormat="1" ht="14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s="57" customFormat="1" ht="14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s="57" customFormat="1" ht="14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 s="57" customFormat="1" ht="14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s="57" customFormat="1" ht="14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s="57" customFormat="1" ht="14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s="57" customFormat="1" ht="1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s="57" customFormat="1" ht="14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s="57" customFormat="1" ht="14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s="57" customFormat="1" ht="14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s="57" customFormat="1" ht="14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s="57" customFormat="1" ht="1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s="57" customFormat="1" ht="1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s="57" customFormat="1" ht="1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s="57" customFormat="1" ht="1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s="57" customFormat="1" ht="1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21"/>
      <c r="M113" s="21"/>
      <c r="N113" s="21"/>
      <c r="O113" s="21"/>
      <c r="P113" s="21"/>
      <c r="Q113" s="16"/>
      <c r="R113" s="16"/>
      <c r="S113" s="16"/>
      <c r="T113" s="16"/>
      <c r="U113" s="16"/>
    </row>
  </sheetData>
  <mergeCells count="3">
    <mergeCell ref="F13:I19"/>
    <mergeCell ref="F20:I23"/>
    <mergeCell ref="F24:I29"/>
  </mergeCells>
  <pageMargins left="0.7" right="0.7" top="0.75" bottom="0.75" header="0.3" footer="0.3"/>
  <pageSetup scale="34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3"/>
  <sheetViews>
    <sheetView showGridLines="0" showRowColHeaders="0" topLeftCell="A9" zoomScale="50" zoomScaleNormal="50" zoomScaleSheetLayoutView="20" zoomScalePageLayoutView="30" workbookViewId="0"/>
  </sheetViews>
  <sheetFormatPr baseColWidth="10" defaultColWidth="0" defaultRowHeight="0" customHeight="1" zeroHeight="1"/>
  <cols>
    <col min="1" max="1" width="5.7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16384" width="10" style="16" hidden="1"/>
  </cols>
  <sheetData>
    <row r="1" spans="1:9" ht="14">
      <c r="G1" s="16" t="s">
        <v>132</v>
      </c>
    </row>
    <row r="2" spans="1:9" ht="14"/>
    <row r="3" spans="1:9" ht="19.5" customHeight="1"/>
    <row r="4" spans="1:9" ht="14"/>
    <row r="5" spans="1:9" ht="17.25" customHeight="1"/>
    <row r="6" spans="1:9" ht="17.25" customHeight="1">
      <c r="E6" s="18"/>
      <c r="F6" s="18"/>
    </row>
    <row r="7" spans="1:9" ht="17.25" customHeight="1">
      <c r="E7" s="18"/>
      <c r="F7" s="18"/>
    </row>
    <row r="8" spans="1:9" ht="17.25" customHeight="1">
      <c r="E8" s="18"/>
      <c r="F8" s="18"/>
    </row>
    <row r="9" spans="1:9" ht="17.25" customHeight="1">
      <c r="E9" s="18"/>
      <c r="F9" s="18"/>
    </row>
    <row r="10" spans="1:9" ht="17.25" customHeight="1">
      <c r="E10" s="18"/>
      <c r="F10" s="18"/>
    </row>
    <row r="11" spans="1:9" ht="17.25" customHeight="1">
      <c r="E11" s="18"/>
      <c r="F11" s="18"/>
    </row>
    <row r="12" spans="1:9" s="17" customFormat="1" ht="17.25" customHeight="1">
      <c r="A12" s="16"/>
      <c r="B12" s="16"/>
      <c r="C12" s="16"/>
      <c r="D12" s="16"/>
      <c r="E12" s="18"/>
      <c r="F12" s="19"/>
    </row>
    <row r="13" spans="1:9" s="17" customFormat="1" ht="17.25" customHeight="1">
      <c r="A13" s="16"/>
      <c r="B13" s="16"/>
      <c r="C13" s="16"/>
      <c r="D13" s="16"/>
      <c r="E13" s="18"/>
      <c r="F13" s="218" t="s">
        <v>202</v>
      </c>
      <c r="G13" s="219"/>
      <c r="H13" s="219"/>
      <c r="I13" s="220"/>
    </row>
    <row r="14" spans="1:9" s="17" customFormat="1" ht="17.25" customHeight="1">
      <c r="A14" s="16"/>
      <c r="B14" s="16"/>
      <c r="C14" s="16"/>
      <c r="D14" s="16"/>
      <c r="E14" s="18"/>
      <c r="F14" s="221"/>
      <c r="G14" s="222"/>
      <c r="H14" s="222"/>
      <c r="I14" s="223"/>
    </row>
    <row r="15" spans="1:9" s="17" customFormat="1" ht="17.25" customHeight="1">
      <c r="A15" s="16"/>
      <c r="B15" s="16"/>
      <c r="C15" s="16"/>
      <c r="D15" s="16"/>
      <c r="E15" s="16"/>
      <c r="F15" s="221"/>
      <c r="G15" s="222"/>
      <c r="H15" s="222"/>
      <c r="I15" s="223"/>
    </row>
    <row r="16" spans="1:9" s="17" customFormat="1" ht="17.25" customHeight="1">
      <c r="A16" s="16"/>
      <c r="B16" s="16"/>
      <c r="C16" s="16"/>
      <c r="D16" s="16"/>
      <c r="E16" s="16"/>
      <c r="F16" s="221"/>
      <c r="G16" s="222"/>
      <c r="H16" s="222"/>
      <c r="I16" s="223"/>
    </row>
    <row r="17" spans="1:18" s="17" customFormat="1" ht="17.25" customHeight="1">
      <c r="A17" s="16"/>
      <c r="B17" s="16"/>
      <c r="C17" s="16"/>
      <c r="D17" s="16"/>
      <c r="E17" s="16"/>
      <c r="F17" s="221"/>
      <c r="G17" s="222"/>
      <c r="H17" s="222"/>
      <c r="I17" s="223"/>
    </row>
    <row r="18" spans="1:18" s="17" customFormat="1" ht="17.25" customHeight="1">
      <c r="A18" s="16"/>
      <c r="B18" s="16"/>
      <c r="C18" s="16"/>
      <c r="D18" s="16"/>
      <c r="E18" s="16"/>
      <c r="F18" s="221"/>
      <c r="G18" s="222"/>
      <c r="H18" s="222"/>
      <c r="I18" s="223"/>
    </row>
    <row r="19" spans="1:18" s="17" customFormat="1" ht="17.25" customHeight="1">
      <c r="A19" s="16"/>
      <c r="B19" s="16"/>
      <c r="C19" s="16"/>
      <c r="D19" s="16"/>
      <c r="E19" s="16"/>
      <c r="F19" s="224"/>
      <c r="G19" s="225"/>
      <c r="H19" s="225"/>
      <c r="I19" s="226"/>
    </row>
    <row r="20" spans="1:18" ht="15" customHeight="1">
      <c r="F20" s="137"/>
      <c r="G20" s="138"/>
      <c r="H20" s="138"/>
      <c r="I20" s="139"/>
      <c r="J20" s="20"/>
      <c r="K20" s="20"/>
      <c r="L20" s="20"/>
      <c r="M20" s="20"/>
      <c r="N20" s="20"/>
      <c r="O20" s="20"/>
      <c r="P20" s="20"/>
      <c r="Q20" s="20"/>
      <c r="R20" s="20"/>
    </row>
    <row r="21" spans="1:18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18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15" customHeight="1">
      <c r="F24" s="188">
        <f>+GETPIVOTDATA("[Measures].[Tarif x hab ocup]",'Tablas Dinámicas Auxiliares'!$A$93)</f>
        <v>69.019171776729564</v>
      </c>
      <c r="G24" s="189"/>
      <c r="H24" s="189"/>
      <c r="I24" s="190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15" customHeight="1">
      <c r="F25" s="188"/>
      <c r="G25" s="189"/>
      <c r="H25" s="189"/>
      <c r="I25" s="190"/>
      <c r="J25" s="20"/>
      <c r="K25" s="20"/>
      <c r="L25" s="20"/>
      <c r="M25" s="20"/>
      <c r="N25" s="20"/>
      <c r="O25" s="20"/>
      <c r="P25" s="20"/>
      <c r="Q25" s="20"/>
      <c r="R25" s="20"/>
    </row>
    <row r="26" spans="1:18" ht="15" customHeight="1">
      <c r="F26" s="188"/>
      <c r="G26" s="189"/>
      <c r="H26" s="189"/>
      <c r="I26" s="190"/>
      <c r="J26" s="20"/>
      <c r="K26" s="20"/>
      <c r="L26" s="20"/>
      <c r="M26" s="20"/>
      <c r="N26" s="20"/>
      <c r="O26" s="20"/>
      <c r="P26" s="20"/>
      <c r="Q26" s="20"/>
      <c r="R26" s="20"/>
    </row>
    <row r="27" spans="1:18" ht="15" customHeight="1">
      <c r="F27" s="188"/>
      <c r="G27" s="189"/>
      <c r="H27" s="189"/>
      <c r="I27" s="190"/>
      <c r="J27" s="20"/>
      <c r="K27" s="20"/>
      <c r="L27" s="20"/>
      <c r="M27" s="20"/>
      <c r="N27" s="20"/>
      <c r="O27" s="20"/>
      <c r="P27" s="20"/>
      <c r="Q27" s="20"/>
      <c r="R27" s="20"/>
    </row>
    <row r="28" spans="1:18" ht="15" customHeight="1">
      <c r="F28" s="188"/>
      <c r="G28" s="189"/>
      <c r="H28" s="189"/>
      <c r="I28" s="190"/>
      <c r="J28" s="20"/>
      <c r="K28" s="20"/>
      <c r="L28" s="20"/>
      <c r="M28" s="20"/>
      <c r="N28" s="20"/>
      <c r="O28" s="20"/>
      <c r="P28" s="20"/>
      <c r="Q28" s="20"/>
      <c r="R28" s="20"/>
    </row>
    <row r="29" spans="1:18" ht="15" customHeight="1">
      <c r="F29" s="191"/>
      <c r="G29" s="192"/>
      <c r="H29" s="192"/>
      <c r="I29" s="193"/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15" customHeight="1"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>
      <c r="L113" s="21"/>
      <c r="M113" s="21"/>
      <c r="N113" s="21"/>
      <c r="O113" s="21"/>
      <c r="P113" s="21"/>
    </row>
  </sheetData>
  <mergeCells count="3">
    <mergeCell ref="F13:I19"/>
    <mergeCell ref="F20:I23"/>
    <mergeCell ref="F24:I29"/>
  </mergeCells>
  <pageMargins left="0.7" right="0.7" top="0.75" bottom="0.75" header="0.3" footer="0.3"/>
  <pageSetup scale="34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3"/>
  <sheetViews>
    <sheetView showGridLines="0" showRowColHeaders="0" zoomScale="50" zoomScaleNormal="50" zoomScaleSheetLayoutView="20" zoomScalePageLayoutView="30" workbookViewId="0">
      <selection activeCell="J55" sqref="J55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s="17" customFormat="1" ht="17.25" customHeight="1">
      <c r="A10" s="16"/>
      <c r="B10" s="16"/>
      <c r="C10" s="16"/>
      <c r="D10" s="16"/>
      <c r="E10" s="18"/>
      <c r="F10" s="19"/>
      <c r="V10" s="16"/>
    </row>
    <row r="11" spans="1:22" s="17" customFormat="1" ht="17.25" customHeight="1">
      <c r="A11" s="16"/>
      <c r="B11" s="16"/>
      <c r="C11" s="16"/>
      <c r="D11" s="16"/>
      <c r="E11" s="18"/>
      <c r="F11" s="19"/>
      <c r="V11" s="16"/>
    </row>
    <row r="12" spans="1:22" s="17" customFormat="1" ht="17.25" customHeight="1">
      <c r="A12" s="16"/>
      <c r="B12" s="16"/>
      <c r="C12" s="16"/>
      <c r="D12" s="16"/>
      <c r="E12" s="18"/>
      <c r="F12" s="19"/>
      <c r="V12" s="16"/>
    </row>
    <row r="13" spans="1:22" s="17" customFormat="1" ht="17.25" customHeight="1">
      <c r="A13" s="16"/>
      <c r="B13" s="16"/>
      <c r="C13" s="16"/>
      <c r="D13" s="16"/>
      <c r="E13" s="18"/>
      <c r="F13" s="227" t="s">
        <v>160</v>
      </c>
      <c r="G13" s="228"/>
      <c r="H13" s="228"/>
      <c r="I13" s="229"/>
      <c r="V13" s="16"/>
    </row>
    <row r="14" spans="1:22" s="17" customFormat="1" ht="17.25" customHeight="1">
      <c r="A14" s="16"/>
      <c r="B14" s="16"/>
      <c r="C14" s="16"/>
      <c r="D14" s="16"/>
      <c r="E14" s="18"/>
      <c r="F14" s="230"/>
      <c r="G14" s="231"/>
      <c r="H14" s="231"/>
      <c r="I14" s="232"/>
      <c r="V14" s="16"/>
    </row>
    <row r="15" spans="1:22" s="17" customFormat="1" ht="17.25" customHeight="1">
      <c r="A15" s="16"/>
      <c r="B15" s="16"/>
      <c r="C15" s="16"/>
      <c r="D15" s="16"/>
      <c r="E15" s="16"/>
      <c r="F15" s="230"/>
      <c r="G15" s="231"/>
      <c r="H15" s="231"/>
      <c r="I15" s="232"/>
      <c r="V15" s="16"/>
    </row>
    <row r="16" spans="1:22" s="17" customFormat="1" ht="17.25" customHeight="1">
      <c r="A16" s="16"/>
      <c r="B16" s="16"/>
      <c r="C16" s="16"/>
      <c r="D16" s="16"/>
      <c r="E16" s="16"/>
      <c r="F16" s="230"/>
      <c r="G16" s="231"/>
      <c r="H16" s="231"/>
      <c r="I16" s="232"/>
      <c r="V16" s="16"/>
    </row>
    <row r="17" spans="1:28" s="17" customFormat="1" ht="17.25" customHeight="1">
      <c r="A17" s="16"/>
      <c r="B17" s="16"/>
      <c r="C17" s="16"/>
      <c r="D17" s="16"/>
      <c r="E17" s="16"/>
      <c r="F17" s="230"/>
      <c r="G17" s="231"/>
      <c r="H17" s="231"/>
      <c r="I17" s="232"/>
      <c r="V17" s="16"/>
    </row>
    <row r="18" spans="1:28" s="17" customFormat="1" ht="17.25" customHeight="1">
      <c r="A18" s="16"/>
      <c r="B18" s="16"/>
      <c r="C18" s="16"/>
      <c r="D18" s="16"/>
      <c r="E18" s="16"/>
      <c r="F18" s="230"/>
      <c r="G18" s="231"/>
      <c r="H18" s="231"/>
      <c r="I18" s="232"/>
      <c r="W18" s="16"/>
      <c r="X18" s="16"/>
    </row>
    <row r="19" spans="1:28" s="17" customFormat="1" ht="17.25" customHeight="1">
      <c r="A19" s="16"/>
      <c r="B19" s="16"/>
      <c r="C19" s="16"/>
      <c r="D19" s="16"/>
      <c r="E19" s="16"/>
      <c r="F19" s="233"/>
      <c r="G19" s="234"/>
      <c r="H19" s="234"/>
      <c r="I19" s="235"/>
    </row>
    <row r="20" spans="1:28" ht="15" customHeight="1">
      <c r="F20" s="137"/>
      <c r="G20" s="138"/>
      <c r="H20" s="138"/>
      <c r="I20" s="139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236">
        <f>+GETPIVOTDATA("[Measures].[TOH]",'Tablas Dinámicas Auxiliares'!$A$105)</f>
        <v>7.8810408921933084E-2</v>
      </c>
      <c r="G24" s="237"/>
      <c r="H24" s="237"/>
      <c r="I24" s="238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236"/>
      <c r="G25" s="237"/>
      <c r="H25" s="237"/>
      <c r="I25" s="238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236"/>
      <c r="G26" s="237"/>
      <c r="H26" s="237"/>
      <c r="I26" s="238"/>
      <c r="J26" s="20"/>
      <c r="K26" s="20"/>
      <c r="L26" s="20"/>
      <c r="M26" s="20"/>
      <c r="N26" s="20"/>
      <c r="O26" s="20"/>
      <c r="P26" s="20"/>
      <c r="Q26" s="20"/>
      <c r="R26" s="20"/>
    </row>
    <row r="27" spans="1:28" ht="15" customHeight="1">
      <c r="F27" s="236"/>
      <c r="G27" s="237"/>
      <c r="H27" s="237"/>
      <c r="I27" s="238"/>
      <c r="J27" s="20"/>
      <c r="K27" s="20"/>
      <c r="L27" s="20"/>
      <c r="M27" s="20"/>
      <c r="N27" s="20"/>
      <c r="O27" s="20"/>
      <c r="P27" s="20"/>
      <c r="Q27" s="20"/>
      <c r="R27" s="20"/>
      <c r="AB27" s="21"/>
    </row>
    <row r="28" spans="1:28" ht="15" customHeight="1">
      <c r="F28" s="236"/>
      <c r="G28" s="237"/>
      <c r="H28" s="237"/>
      <c r="I28" s="238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F29" s="239"/>
      <c r="G29" s="240"/>
      <c r="H29" s="240"/>
      <c r="I29" s="241"/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5" customHeight="1"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>
      <c r="L113" s="21"/>
      <c r="M113" s="21"/>
      <c r="N113" s="21"/>
      <c r="O113" s="21"/>
      <c r="P113" s="21"/>
    </row>
  </sheetData>
  <mergeCells count="3">
    <mergeCell ref="F13:I19"/>
    <mergeCell ref="F20:I23"/>
    <mergeCell ref="F24:I29"/>
  </mergeCells>
  <pageMargins left="0.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"/>
  <sheetViews>
    <sheetView topLeftCell="A70" zoomScale="60" zoomScaleNormal="60" workbookViewId="0">
      <selection activeCell="H101" sqref="H101"/>
    </sheetView>
  </sheetViews>
  <sheetFormatPr baseColWidth="10" defaultRowHeight="14"/>
  <cols>
    <col min="1" max="1" width="22.33203125" bestFit="1" customWidth="1"/>
    <col min="2" max="2" width="27.25" bestFit="1" customWidth="1"/>
    <col min="3" max="3" width="8.83203125" customWidth="1"/>
    <col min="4" max="4" width="22.33203125" bestFit="1" customWidth="1"/>
    <col min="5" max="5" width="18.83203125" bestFit="1" customWidth="1"/>
    <col min="6" max="6" width="6.33203125" customWidth="1"/>
    <col min="7" max="7" width="22.33203125" bestFit="1" customWidth="1"/>
    <col min="8" max="8" width="28.25" bestFit="1" customWidth="1"/>
    <col min="9" max="10" width="12.83203125" bestFit="1" customWidth="1"/>
    <col min="11" max="12" width="15.75" bestFit="1" customWidth="1"/>
    <col min="13" max="13" width="22.33203125" bestFit="1" customWidth="1"/>
    <col min="14" max="14" width="32" bestFit="1" customWidth="1"/>
    <col min="15" max="15" width="35.08203125" bestFit="1" customWidth="1"/>
    <col min="16" max="16" width="25.58203125" bestFit="1" customWidth="1"/>
    <col min="17" max="17" width="7.33203125" customWidth="1"/>
    <col min="18" max="18" width="22.33203125" bestFit="1" customWidth="1"/>
    <col min="19" max="19" width="8.5" bestFit="1" customWidth="1"/>
    <col min="20" max="20" width="60.58203125" bestFit="1" customWidth="1"/>
  </cols>
  <sheetData>
    <row r="1" spans="1:19">
      <c r="A1" s="12" t="s">
        <v>166</v>
      </c>
      <c r="D1" s="12" t="s">
        <v>167</v>
      </c>
      <c r="G1" s="12" t="s">
        <v>168</v>
      </c>
      <c r="M1" s="12" t="s">
        <v>190</v>
      </c>
      <c r="R1" s="12" t="s">
        <v>212</v>
      </c>
    </row>
    <row r="2" spans="1:19">
      <c r="A2" s="24" t="s">
        <v>152</v>
      </c>
      <c r="B2" s="24" t="s">
        <v>228</v>
      </c>
      <c r="D2" s="24" t="s">
        <v>152</v>
      </c>
      <c r="E2" s="24" t="s">
        <v>228</v>
      </c>
      <c r="G2" s="24" t="s">
        <v>228</v>
      </c>
      <c r="H2" s="24" t="s">
        <v>155</v>
      </c>
      <c r="I2" s="24"/>
      <c r="J2" s="24"/>
      <c r="K2" s="24"/>
      <c r="M2" s="24" t="s">
        <v>152</v>
      </c>
      <c r="N2" s="24" t="s">
        <v>230</v>
      </c>
      <c r="R2" s="24" t="s">
        <v>152</v>
      </c>
      <c r="S2" s="24" t="s">
        <v>230</v>
      </c>
    </row>
    <row r="3" spans="1:19">
      <c r="A3" s="9" t="s">
        <v>227</v>
      </c>
      <c r="B3" s="10">
        <v>25</v>
      </c>
      <c r="D3" s="9" t="s">
        <v>77</v>
      </c>
      <c r="E3" s="10">
        <v>15</v>
      </c>
      <c r="G3" s="24" t="s">
        <v>152</v>
      </c>
      <c r="H3" s="24" t="s">
        <v>77</v>
      </c>
      <c r="I3" s="24" t="s">
        <v>88</v>
      </c>
      <c r="J3" s="24" t="s">
        <v>94</v>
      </c>
      <c r="K3" s="24" t="s">
        <v>153</v>
      </c>
      <c r="M3" s="9">
        <v>2019</v>
      </c>
      <c r="N3" s="10"/>
      <c r="R3" s="9" t="s">
        <v>96</v>
      </c>
      <c r="S3" s="10">
        <v>1</v>
      </c>
    </row>
    <row r="4" spans="1:19">
      <c r="A4" s="25" t="s">
        <v>153</v>
      </c>
      <c r="B4" s="26">
        <v>25</v>
      </c>
      <c r="D4" s="9" t="s">
        <v>88</v>
      </c>
      <c r="E4" s="10">
        <v>7</v>
      </c>
      <c r="G4" s="9" t="s">
        <v>82</v>
      </c>
      <c r="H4" s="10">
        <v>4</v>
      </c>
      <c r="I4" s="10">
        <v>3</v>
      </c>
      <c r="J4" s="10">
        <v>1</v>
      </c>
      <c r="K4" s="10">
        <v>8</v>
      </c>
      <c r="M4" s="87" t="s">
        <v>165</v>
      </c>
      <c r="N4" s="10">
        <v>2017</v>
      </c>
      <c r="R4" s="9" t="s">
        <v>101</v>
      </c>
      <c r="S4" s="10">
        <v>4</v>
      </c>
    </row>
    <row r="5" spans="1:19">
      <c r="D5" s="9" t="s">
        <v>94</v>
      </c>
      <c r="E5" s="10">
        <v>3</v>
      </c>
      <c r="G5" s="9" t="s">
        <v>87</v>
      </c>
      <c r="H5" s="10">
        <v>2</v>
      </c>
      <c r="I5" s="10"/>
      <c r="J5" s="10"/>
      <c r="K5" s="10">
        <v>2</v>
      </c>
      <c r="M5" s="9">
        <v>2020</v>
      </c>
      <c r="N5" s="10"/>
      <c r="R5" s="9" t="s">
        <v>95</v>
      </c>
      <c r="S5" s="10">
        <v>21</v>
      </c>
    </row>
    <row r="6" spans="1:19">
      <c r="D6" s="25" t="s">
        <v>153</v>
      </c>
      <c r="E6" s="26">
        <v>25</v>
      </c>
      <c r="G6" s="9" t="s">
        <v>76</v>
      </c>
      <c r="H6" s="10">
        <v>6</v>
      </c>
      <c r="I6" s="10">
        <v>3</v>
      </c>
      <c r="J6" s="10">
        <v>1</v>
      </c>
      <c r="K6" s="10">
        <v>10</v>
      </c>
      <c r="M6" s="87" t="s">
        <v>156</v>
      </c>
      <c r="N6" s="10">
        <v>1736</v>
      </c>
      <c r="R6" s="9" t="s">
        <v>78</v>
      </c>
      <c r="S6" s="10">
        <v>225</v>
      </c>
    </row>
    <row r="7" spans="1:19">
      <c r="G7" s="9" t="s">
        <v>97</v>
      </c>
      <c r="H7" s="10">
        <v>2</v>
      </c>
      <c r="I7" s="10">
        <v>1</v>
      </c>
      <c r="J7" s="10"/>
      <c r="K7" s="10">
        <v>3</v>
      </c>
      <c r="M7" s="87" t="s">
        <v>161</v>
      </c>
      <c r="N7" s="10">
        <v>273</v>
      </c>
      <c r="R7" s="25" t="s">
        <v>153</v>
      </c>
      <c r="S7" s="26">
        <v>251</v>
      </c>
    </row>
    <row r="8" spans="1:19">
      <c r="G8" s="9" t="s">
        <v>93</v>
      </c>
      <c r="H8" s="10">
        <v>1</v>
      </c>
      <c r="I8" s="10"/>
      <c r="J8" s="10">
        <v>1</v>
      </c>
      <c r="K8" s="10">
        <v>2</v>
      </c>
      <c r="M8" s="87" t="s">
        <v>162</v>
      </c>
      <c r="N8" s="10">
        <v>295</v>
      </c>
    </row>
    <row r="9" spans="1:19">
      <c r="G9" s="25" t="s">
        <v>153</v>
      </c>
      <c r="H9" s="26">
        <v>15</v>
      </c>
      <c r="I9" s="26">
        <v>7</v>
      </c>
      <c r="J9" s="26">
        <v>3</v>
      </c>
      <c r="K9" s="26">
        <v>25</v>
      </c>
      <c r="M9" s="87" t="s">
        <v>163</v>
      </c>
      <c r="N9" s="10">
        <v>314</v>
      </c>
    </row>
    <row r="10" spans="1:19">
      <c r="M10" s="87" t="s">
        <v>164</v>
      </c>
      <c r="N10" s="10">
        <v>746</v>
      </c>
    </row>
    <row r="11" spans="1:19">
      <c r="M11" s="87" t="s">
        <v>206</v>
      </c>
      <c r="N11" s="10">
        <v>346</v>
      </c>
    </row>
    <row r="12" spans="1:19">
      <c r="M12" s="87" t="s">
        <v>225</v>
      </c>
      <c r="N12" s="10">
        <v>198</v>
      </c>
    </row>
    <row r="13" spans="1:19">
      <c r="M13" s="87" t="s">
        <v>226</v>
      </c>
      <c r="N13" s="10">
        <v>203</v>
      </c>
    </row>
    <row r="14" spans="1:19">
      <c r="A14" s="13" t="s">
        <v>169</v>
      </c>
      <c r="D14" s="13" t="s">
        <v>170</v>
      </c>
      <c r="G14" s="13" t="s">
        <v>171</v>
      </c>
      <c r="M14" s="87" t="s">
        <v>227</v>
      </c>
      <c r="N14" s="10">
        <v>251</v>
      </c>
      <c r="R14" s="12" t="s">
        <v>213</v>
      </c>
    </row>
    <row r="15" spans="1:19">
      <c r="A15" s="27" t="s">
        <v>152</v>
      </c>
      <c r="B15" s="27" t="s">
        <v>158</v>
      </c>
      <c r="D15" s="27" t="s">
        <v>152</v>
      </c>
      <c r="E15" s="27" t="s">
        <v>158</v>
      </c>
      <c r="G15" s="27" t="s">
        <v>158</v>
      </c>
      <c r="H15" s="27" t="s">
        <v>155</v>
      </c>
      <c r="I15" s="27"/>
      <c r="J15" s="27"/>
      <c r="K15" s="27"/>
      <c r="M15" s="25" t="s">
        <v>153</v>
      </c>
      <c r="N15" s="26">
        <v>6379</v>
      </c>
      <c r="R15" s="27" t="s">
        <v>152</v>
      </c>
      <c r="S15" s="27" t="s">
        <v>158</v>
      </c>
    </row>
    <row r="16" spans="1:19">
      <c r="A16" s="9" t="s">
        <v>227</v>
      </c>
      <c r="B16" s="10">
        <v>25</v>
      </c>
      <c r="D16" s="9" t="s">
        <v>77</v>
      </c>
      <c r="E16" s="10">
        <v>15</v>
      </c>
      <c r="G16" s="27" t="s">
        <v>152</v>
      </c>
      <c r="H16" s="27" t="s">
        <v>77</v>
      </c>
      <c r="I16" s="27" t="s">
        <v>88</v>
      </c>
      <c r="J16" s="27" t="s">
        <v>94</v>
      </c>
      <c r="K16" s="27" t="s">
        <v>153</v>
      </c>
      <c r="M16" s="13" t="s">
        <v>191</v>
      </c>
      <c r="R16" s="9" t="s">
        <v>96</v>
      </c>
      <c r="S16" s="10">
        <v>1</v>
      </c>
    </row>
    <row r="17" spans="1:19">
      <c r="A17" s="28" t="s">
        <v>153</v>
      </c>
      <c r="B17" s="29">
        <v>25</v>
      </c>
      <c r="D17" s="9" t="s">
        <v>88</v>
      </c>
      <c r="E17" s="10">
        <v>7</v>
      </c>
      <c r="G17" s="9" t="s">
        <v>82</v>
      </c>
      <c r="H17" s="10">
        <v>4</v>
      </c>
      <c r="I17" s="10">
        <v>3</v>
      </c>
      <c r="J17" s="10">
        <v>1</v>
      </c>
      <c r="K17" s="10">
        <v>8</v>
      </c>
      <c r="M17" s="27" t="s">
        <v>152</v>
      </c>
      <c r="N17" s="27" t="s">
        <v>158</v>
      </c>
      <c r="R17" s="9" t="s">
        <v>101</v>
      </c>
      <c r="S17" s="10">
        <v>3</v>
      </c>
    </row>
    <row r="18" spans="1:19">
      <c r="D18" s="9" t="s">
        <v>94</v>
      </c>
      <c r="E18" s="10">
        <v>3</v>
      </c>
      <c r="G18" s="9" t="s">
        <v>87</v>
      </c>
      <c r="H18" s="10">
        <v>2</v>
      </c>
      <c r="I18" s="10"/>
      <c r="J18" s="10"/>
      <c r="K18" s="10">
        <v>2</v>
      </c>
      <c r="M18" s="9">
        <v>2019</v>
      </c>
      <c r="N18" s="10"/>
      <c r="R18" s="9" t="s">
        <v>95</v>
      </c>
      <c r="S18" s="10">
        <v>5</v>
      </c>
    </row>
    <row r="19" spans="1:19">
      <c r="D19" s="28" t="s">
        <v>153</v>
      </c>
      <c r="E19" s="29">
        <v>25</v>
      </c>
      <c r="G19" s="9" t="s">
        <v>76</v>
      </c>
      <c r="H19" s="10">
        <v>6</v>
      </c>
      <c r="I19" s="10">
        <v>3</v>
      </c>
      <c r="J19" s="10">
        <v>1</v>
      </c>
      <c r="K19" s="10">
        <v>10</v>
      </c>
      <c r="M19" s="87" t="s">
        <v>165</v>
      </c>
      <c r="N19" s="10">
        <v>70</v>
      </c>
      <c r="R19" s="9" t="s">
        <v>78</v>
      </c>
      <c r="S19" s="10">
        <v>16</v>
      </c>
    </row>
    <row r="20" spans="1:19">
      <c r="G20" s="9" t="s">
        <v>97</v>
      </c>
      <c r="H20" s="10">
        <v>2</v>
      </c>
      <c r="I20" s="10">
        <v>1</v>
      </c>
      <c r="J20" s="10"/>
      <c r="K20" s="10">
        <v>3</v>
      </c>
      <c r="M20" s="9">
        <v>2020</v>
      </c>
      <c r="N20" s="10"/>
      <c r="R20" s="28" t="s">
        <v>153</v>
      </c>
      <c r="S20" s="29">
        <v>25</v>
      </c>
    </row>
    <row r="21" spans="1:19">
      <c r="G21" s="9" t="s">
        <v>93</v>
      </c>
      <c r="H21" s="10">
        <v>1</v>
      </c>
      <c r="I21" s="10"/>
      <c r="J21" s="10">
        <v>1</v>
      </c>
      <c r="K21" s="10">
        <v>2</v>
      </c>
      <c r="M21" s="87" t="s">
        <v>156</v>
      </c>
      <c r="N21" s="10">
        <v>48</v>
      </c>
    </row>
    <row r="22" spans="1:19">
      <c r="G22" s="28" t="s">
        <v>153</v>
      </c>
      <c r="H22" s="29">
        <v>15</v>
      </c>
      <c r="I22" s="29">
        <v>7</v>
      </c>
      <c r="J22" s="29">
        <v>3</v>
      </c>
      <c r="K22" s="29">
        <v>25</v>
      </c>
      <c r="M22" s="87" t="s">
        <v>161</v>
      </c>
      <c r="N22" s="10">
        <v>20</v>
      </c>
    </row>
    <row r="23" spans="1:19">
      <c r="M23" s="87" t="s">
        <v>162</v>
      </c>
      <c r="N23" s="10">
        <v>23</v>
      </c>
    </row>
    <row r="24" spans="1:19">
      <c r="M24" s="87" t="s">
        <v>163</v>
      </c>
      <c r="N24" s="10">
        <v>19</v>
      </c>
    </row>
    <row r="25" spans="1:19">
      <c r="M25" s="87" t="s">
        <v>164</v>
      </c>
      <c r="N25" s="10">
        <v>40</v>
      </c>
    </row>
    <row r="26" spans="1:19">
      <c r="M26" s="87" t="s">
        <v>206</v>
      </c>
      <c r="N26" s="10">
        <v>19</v>
      </c>
    </row>
    <row r="27" spans="1:19">
      <c r="A27" s="12" t="s">
        <v>173</v>
      </c>
      <c r="D27" s="12" t="s">
        <v>188</v>
      </c>
      <c r="G27" s="12" t="s">
        <v>172</v>
      </c>
      <c r="M27" s="87" t="s">
        <v>225</v>
      </c>
      <c r="N27" s="10">
        <v>28</v>
      </c>
      <c r="R27" s="12" t="s">
        <v>200</v>
      </c>
    </row>
    <row r="28" spans="1:19">
      <c r="A28" s="30" t="s">
        <v>152</v>
      </c>
      <c r="B28" s="30" t="s">
        <v>136</v>
      </c>
      <c r="D28" s="30" t="s">
        <v>152</v>
      </c>
      <c r="E28" s="30" t="s">
        <v>136</v>
      </c>
      <c r="G28" s="30" t="s">
        <v>136</v>
      </c>
      <c r="H28" s="30" t="s">
        <v>155</v>
      </c>
      <c r="I28" s="30"/>
      <c r="J28" s="30"/>
      <c r="K28" s="30"/>
      <c r="M28" s="87" t="s">
        <v>226</v>
      </c>
      <c r="N28" s="10">
        <v>24</v>
      </c>
      <c r="R28" s="30" t="s">
        <v>152</v>
      </c>
      <c r="S28" s="30" t="s">
        <v>136</v>
      </c>
    </row>
    <row r="29" spans="1:19">
      <c r="A29" s="9" t="s">
        <v>227</v>
      </c>
      <c r="B29" s="11">
        <v>1.2564210526315789</v>
      </c>
      <c r="D29" s="9" t="s">
        <v>77</v>
      </c>
      <c r="E29" s="11">
        <v>1.1484018264840183</v>
      </c>
      <c r="G29" s="30" t="s">
        <v>152</v>
      </c>
      <c r="H29" s="30" t="s">
        <v>77</v>
      </c>
      <c r="I29" s="30" t="s">
        <v>88</v>
      </c>
      <c r="J29" s="30" t="s">
        <v>94</v>
      </c>
      <c r="K29" s="30" t="s">
        <v>153</v>
      </c>
      <c r="M29" s="87" t="s">
        <v>227</v>
      </c>
      <c r="N29" s="10">
        <v>25</v>
      </c>
      <c r="R29" s="9" t="s">
        <v>96</v>
      </c>
      <c r="S29" s="11"/>
    </row>
    <row r="30" spans="1:19">
      <c r="A30" s="31" t="s">
        <v>153</v>
      </c>
      <c r="B30" s="32">
        <v>1.2564210526315789</v>
      </c>
      <c r="D30" s="9" t="s">
        <v>88</v>
      </c>
      <c r="E30" s="11">
        <v>1.1287703016241299</v>
      </c>
      <c r="G30" s="9" t="s">
        <v>82</v>
      </c>
      <c r="H30" s="11">
        <v>1</v>
      </c>
      <c r="I30" s="11">
        <v>1</v>
      </c>
      <c r="J30" s="11">
        <v>1</v>
      </c>
      <c r="K30" s="11">
        <v>1</v>
      </c>
      <c r="M30" s="62" t="s">
        <v>153</v>
      </c>
      <c r="N30" s="61">
        <v>316</v>
      </c>
      <c r="R30" s="9" t="s">
        <v>101</v>
      </c>
      <c r="S30" s="11"/>
    </row>
    <row r="31" spans="1:19">
      <c r="D31" s="9" t="s">
        <v>94</v>
      </c>
      <c r="E31" s="11">
        <v>1.4027906976744187</v>
      </c>
      <c r="G31" s="9" t="s">
        <v>87</v>
      </c>
      <c r="H31" s="11">
        <v>1</v>
      </c>
      <c r="I31" s="11"/>
      <c r="J31" s="11"/>
      <c r="K31" s="11">
        <v>1</v>
      </c>
      <c r="M31" s="12" t="s">
        <v>192</v>
      </c>
      <c r="R31" s="9" t="s">
        <v>95</v>
      </c>
      <c r="S31" s="11">
        <v>1</v>
      </c>
    </row>
    <row r="32" spans="1:19">
      <c r="D32" s="31" t="s">
        <v>153</v>
      </c>
      <c r="E32" s="32">
        <v>1.2564210526315789</v>
      </c>
      <c r="G32" s="9" t="s">
        <v>76</v>
      </c>
      <c r="H32" s="11">
        <v>1.2138157894736843</v>
      </c>
      <c r="I32" s="11">
        <v>1.1764705882352942</v>
      </c>
      <c r="J32" s="11">
        <v>5.9204545454545459</v>
      </c>
      <c r="K32" s="11">
        <v>1.5964740450538688</v>
      </c>
      <c r="M32" s="65" t="s">
        <v>152</v>
      </c>
      <c r="N32" s="30" t="s">
        <v>136</v>
      </c>
      <c r="R32" s="9" t="s">
        <v>78</v>
      </c>
      <c r="S32" s="11">
        <v>1.2627264883520277</v>
      </c>
    </row>
    <row r="33" spans="1:19">
      <c r="G33" s="9" t="s">
        <v>97</v>
      </c>
      <c r="H33" s="11"/>
      <c r="I33" s="11"/>
      <c r="J33" s="11"/>
      <c r="K33" s="11"/>
      <c r="M33" s="9">
        <v>2019</v>
      </c>
      <c r="N33" s="10"/>
      <c r="R33" s="31" t="s">
        <v>153</v>
      </c>
      <c r="S33" s="32">
        <v>1.2564210526315789</v>
      </c>
    </row>
    <row r="34" spans="1:19">
      <c r="G34" s="9" t="s">
        <v>93</v>
      </c>
      <c r="H34" s="11"/>
      <c r="I34" s="11"/>
      <c r="J34" s="11">
        <v>1</v>
      </c>
      <c r="K34" s="11">
        <v>1</v>
      </c>
      <c r="M34" s="87" t="s">
        <v>165</v>
      </c>
      <c r="N34" s="11">
        <v>1.4800981157319657</v>
      </c>
    </row>
    <row r="35" spans="1:19">
      <c r="G35" s="31" t="s">
        <v>153</v>
      </c>
      <c r="H35" s="32">
        <v>1.1484018264840183</v>
      </c>
      <c r="I35" s="32">
        <v>1.1287703016241299</v>
      </c>
      <c r="J35" s="32">
        <v>1.4027906976744187</v>
      </c>
      <c r="K35" s="32">
        <v>1.2564210526315789</v>
      </c>
      <c r="M35" s="9">
        <v>2020</v>
      </c>
      <c r="N35" s="10"/>
    </row>
    <row r="36" spans="1:19">
      <c r="M36" s="87" t="s">
        <v>156</v>
      </c>
      <c r="N36" s="11">
        <v>2.1426594926979248</v>
      </c>
    </row>
    <row r="37" spans="1:19">
      <c r="M37" s="87" t="s">
        <v>161</v>
      </c>
      <c r="N37" s="11">
        <v>1.058576874205845</v>
      </c>
    </row>
    <row r="38" spans="1:19">
      <c r="M38" s="87" t="s">
        <v>162</v>
      </c>
      <c r="N38" s="11">
        <v>1.1746509129967777</v>
      </c>
    </row>
    <row r="39" spans="1:19">
      <c r="M39" s="87" t="s">
        <v>163</v>
      </c>
      <c r="N39" s="11">
        <v>1.3034825870646767</v>
      </c>
    </row>
    <row r="40" spans="1:19">
      <c r="A40" s="13" t="s">
        <v>174</v>
      </c>
      <c r="D40" s="13" t="s">
        <v>176</v>
      </c>
      <c r="G40" s="13" t="s">
        <v>175</v>
      </c>
      <c r="M40" s="87" t="s">
        <v>164</v>
      </c>
      <c r="N40" s="11">
        <v>3.178043230944255</v>
      </c>
      <c r="R40" s="12" t="s">
        <v>214</v>
      </c>
    </row>
    <row r="41" spans="1:19">
      <c r="A41" s="23" t="s">
        <v>152</v>
      </c>
      <c r="B41" s="23" t="s">
        <v>229</v>
      </c>
      <c r="D41" s="23" t="s">
        <v>152</v>
      </c>
      <c r="E41" s="23" t="s">
        <v>229</v>
      </c>
      <c r="G41" s="23" t="s">
        <v>229</v>
      </c>
      <c r="H41" s="23" t="s">
        <v>155</v>
      </c>
      <c r="I41" s="23"/>
      <c r="J41" s="23"/>
      <c r="K41" s="23"/>
      <c r="M41" s="87" t="s">
        <v>206</v>
      </c>
      <c r="N41" s="11">
        <v>1.9643312101910828</v>
      </c>
      <c r="Q41" s="65"/>
      <c r="R41" s="23" t="s">
        <v>152</v>
      </c>
      <c r="S41" s="23" t="s">
        <v>231</v>
      </c>
    </row>
    <row r="42" spans="1:19">
      <c r="A42" s="9" t="s">
        <v>227</v>
      </c>
      <c r="B42" s="10">
        <v>17</v>
      </c>
      <c r="D42" s="9" t="s">
        <v>77</v>
      </c>
      <c r="E42" s="10">
        <v>9</v>
      </c>
      <c r="G42" s="23" t="s">
        <v>152</v>
      </c>
      <c r="H42" s="23" t="s">
        <v>77</v>
      </c>
      <c r="I42" s="23" t="s">
        <v>88</v>
      </c>
      <c r="J42" s="23" t="s">
        <v>94</v>
      </c>
      <c r="K42" s="23" t="s">
        <v>153</v>
      </c>
      <c r="M42" s="87" t="s">
        <v>225</v>
      </c>
      <c r="N42" s="11">
        <v>1.2557077625570776</v>
      </c>
      <c r="R42" s="9" t="s">
        <v>95</v>
      </c>
      <c r="S42" s="88">
        <v>53</v>
      </c>
    </row>
    <row r="43" spans="1:19">
      <c r="A43" s="33" t="s">
        <v>153</v>
      </c>
      <c r="B43" s="34">
        <v>17</v>
      </c>
      <c r="D43" s="9" t="s">
        <v>88</v>
      </c>
      <c r="E43" s="10">
        <v>5</v>
      </c>
      <c r="G43" s="9" t="s">
        <v>82</v>
      </c>
      <c r="H43" s="10">
        <v>3</v>
      </c>
      <c r="I43" s="10">
        <v>2</v>
      </c>
      <c r="J43" s="10">
        <v>1</v>
      </c>
      <c r="K43" s="10">
        <v>6</v>
      </c>
      <c r="M43" s="87" t="s">
        <v>226</v>
      </c>
      <c r="N43" s="11">
        <v>1.0789330430048993</v>
      </c>
      <c r="R43" s="9" t="s">
        <v>78</v>
      </c>
      <c r="S43" s="88">
        <v>2491</v>
      </c>
    </row>
    <row r="44" spans="1:19">
      <c r="D44" s="9" t="s">
        <v>94</v>
      </c>
      <c r="E44" s="10">
        <v>3</v>
      </c>
      <c r="G44" s="9" t="s">
        <v>87</v>
      </c>
      <c r="H44" s="10">
        <v>2</v>
      </c>
      <c r="I44" s="10"/>
      <c r="J44" s="10"/>
      <c r="K44" s="10">
        <v>2</v>
      </c>
      <c r="M44" s="87" t="s">
        <v>227</v>
      </c>
      <c r="N44" s="11">
        <v>1.2564210526315789</v>
      </c>
      <c r="R44" s="33" t="s">
        <v>153</v>
      </c>
      <c r="S44" s="89">
        <v>2544</v>
      </c>
    </row>
    <row r="45" spans="1:19">
      <c r="D45" s="33" t="s">
        <v>153</v>
      </c>
      <c r="E45" s="34">
        <v>17</v>
      </c>
      <c r="G45" s="9" t="s">
        <v>76</v>
      </c>
      <c r="H45" s="10">
        <v>4</v>
      </c>
      <c r="I45" s="10">
        <v>3</v>
      </c>
      <c r="J45" s="10">
        <v>1</v>
      </c>
      <c r="K45" s="10">
        <v>8</v>
      </c>
      <c r="M45" s="60" t="s">
        <v>153</v>
      </c>
      <c r="N45" s="59">
        <v>1.5938356700869429</v>
      </c>
      <c r="O45" s="65"/>
      <c r="P45" s="65"/>
    </row>
    <row r="46" spans="1:19">
      <c r="G46" s="9" t="s">
        <v>93</v>
      </c>
      <c r="H46" s="10"/>
      <c r="I46" s="10"/>
      <c r="J46" s="10">
        <v>1</v>
      </c>
      <c r="K46" s="10">
        <v>1</v>
      </c>
      <c r="M46" s="13" t="s">
        <v>193</v>
      </c>
    </row>
    <row r="47" spans="1:19">
      <c r="G47" s="33" t="s">
        <v>153</v>
      </c>
      <c r="H47" s="34">
        <v>9</v>
      </c>
      <c r="I47" s="34">
        <v>5</v>
      </c>
      <c r="J47" s="34">
        <v>3</v>
      </c>
      <c r="K47" s="34">
        <v>17</v>
      </c>
      <c r="M47" s="23" t="s">
        <v>152</v>
      </c>
      <c r="N47" s="23" t="s">
        <v>231</v>
      </c>
    </row>
    <row r="48" spans="1:19">
      <c r="M48" s="9">
        <v>2019</v>
      </c>
      <c r="N48" s="10"/>
    </row>
    <row r="49" spans="1:19">
      <c r="M49" s="87" t="s">
        <v>165</v>
      </c>
      <c r="N49" s="88">
        <v>24270</v>
      </c>
    </row>
    <row r="50" spans="1:19">
      <c r="M50" s="9">
        <v>2020</v>
      </c>
      <c r="N50" s="10"/>
    </row>
    <row r="51" spans="1:19">
      <c r="M51" s="87" t="s">
        <v>156</v>
      </c>
      <c r="N51" s="88">
        <v>23603</v>
      </c>
    </row>
    <row r="52" spans="1:19">
      <c r="M52" s="87" t="s">
        <v>161</v>
      </c>
      <c r="N52" s="88">
        <v>6958</v>
      </c>
    </row>
    <row r="53" spans="1:19">
      <c r="A53" s="12" t="s">
        <v>177</v>
      </c>
      <c r="D53" s="12" t="s">
        <v>179</v>
      </c>
      <c r="G53" s="12" t="s">
        <v>178</v>
      </c>
      <c r="M53" s="87" t="s">
        <v>162</v>
      </c>
      <c r="N53" s="88">
        <v>3812</v>
      </c>
      <c r="R53" s="12" t="s">
        <v>215</v>
      </c>
    </row>
    <row r="54" spans="1:19">
      <c r="A54" s="35" t="s">
        <v>152</v>
      </c>
      <c r="B54" s="35" t="s">
        <v>137</v>
      </c>
      <c r="D54" s="35" t="s">
        <v>152</v>
      </c>
      <c r="E54" s="35" t="s">
        <v>220</v>
      </c>
      <c r="G54" s="35" t="s">
        <v>220</v>
      </c>
      <c r="H54" s="35" t="s">
        <v>155</v>
      </c>
      <c r="I54" s="35"/>
      <c r="J54" s="35"/>
      <c r="K54" s="35"/>
      <c r="M54" s="87" t="s">
        <v>163</v>
      </c>
      <c r="N54" s="88">
        <v>617</v>
      </c>
      <c r="R54" s="35" t="s">
        <v>152</v>
      </c>
      <c r="S54" s="35" t="s">
        <v>222</v>
      </c>
    </row>
    <row r="55" spans="1:19">
      <c r="A55" s="9" t="s">
        <v>227</v>
      </c>
      <c r="B55" s="10">
        <v>175.58477300000001</v>
      </c>
      <c r="D55" s="9" t="s">
        <v>77</v>
      </c>
      <c r="E55" s="73">
        <v>17.276019999999999</v>
      </c>
      <c r="G55" s="35" t="s">
        <v>152</v>
      </c>
      <c r="H55" s="35" t="s">
        <v>77</v>
      </c>
      <c r="I55" s="35" t="s">
        <v>88</v>
      </c>
      <c r="J55" s="35" t="s">
        <v>94</v>
      </c>
      <c r="K55" s="35" t="s">
        <v>153</v>
      </c>
      <c r="M55" s="87" t="s">
        <v>164</v>
      </c>
      <c r="N55" s="88">
        <v>3675</v>
      </c>
      <c r="R55" s="9" t="s">
        <v>96</v>
      </c>
      <c r="S55" s="75">
        <v>0</v>
      </c>
    </row>
    <row r="56" spans="1:19">
      <c r="A56" s="36" t="s">
        <v>153</v>
      </c>
      <c r="B56" s="37">
        <v>175.58477300000001</v>
      </c>
      <c r="D56" s="9" t="s">
        <v>88</v>
      </c>
      <c r="E56" s="73">
        <v>38.762063000000005</v>
      </c>
      <c r="G56" s="9" t="s">
        <v>82</v>
      </c>
      <c r="H56" s="73">
        <v>6.4032599999999995</v>
      </c>
      <c r="I56" s="73">
        <v>13.806239999999999</v>
      </c>
      <c r="J56" s="73">
        <v>71.209600000000009</v>
      </c>
      <c r="K56" s="73">
        <v>91.4191</v>
      </c>
      <c r="M56" s="87" t="s">
        <v>206</v>
      </c>
      <c r="N56" s="88">
        <v>1547</v>
      </c>
      <c r="R56" s="9" t="s">
        <v>101</v>
      </c>
      <c r="S56" s="75">
        <v>0</v>
      </c>
    </row>
    <row r="57" spans="1:19">
      <c r="D57" s="9" t="s">
        <v>94</v>
      </c>
      <c r="E57" s="73">
        <v>119.54669000000001</v>
      </c>
      <c r="G57" s="9" t="s">
        <v>87</v>
      </c>
      <c r="H57" s="73">
        <v>0.28676000000000001</v>
      </c>
      <c r="I57" s="73"/>
      <c r="J57" s="73"/>
      <c r="K57" s="73">
        <v>0.28676000000000001</v>
      </c>
      <c r="M57" s="87" t="s">
        <v>225</v>
      </c>
      <c r="N57" s="88">
        <v>407</v>
      </c>
      <c r="R57" s="9" t="s">
        <v>95</v>
      </c>
      <c r="S57" s="75">
        <v>4.1500199999999996</v>
      </c>
    </row>
    <row r="58" spans="1:19">
      <c r="D58" s="36" t="s">
        <v>153</v>
      </c>
      <c r="E58" s="74">
        <v>175.58477300000001</v>
      </c>
      <c r="G58" s="9" t="s">
        <v>76</v>
      </c>
      <c r="H58" s="73">
        <v>10.586</v>
      </c>
      <c r="I58" s="73">
        <v>24.955823000000002</v>
      </c>
      <c r="J58" s="73">
        <v>46.577089999999998</v>
      </c>
      <c r="K58" s="73">
        <v>82.118912999999992</v>
      </c>
      <c r="M58" s="87" t="s">
        <v>226</v>
      </c>
      <c r="N58" s="88">
        <v>1680</v>
      </c>
      <c r="R58" s="9" t="s">
        <v>78</v>
      </c>
      <c r="S58" s="75">
        <v>171.43475300000003</v>
      </c>
    </row>
    <row r="59" spans="1:19">
      <c r="G59" s="9" t="s">
        <v>97</v>
      </c>
      <c r="H59" s="73">
        <v>0</v>
      </c>
      <c r="I59" s="73">
        <v>0</v>
      </c>
      <c r="J59" s="73"/>
      <c r="K59" s="73">
        <v>0</v>
      </c>
      <c r="M59" s="87" t="s">
        <v>227</v>
      </c>
      <c r="N59" s="88">
        <v>2544</v>
      </c>
      <c r="R59" s="36" t="s">
        <v>153</v>
      </c>
      <c r="S59" s="76">
        <v>175.58477300000001</v>
      </c>
    </row>
    <row r="60" spans="1:19">
      <c r="G60" s="9" t="s">
        <v>93</v>
      </c>
      <c r="H60" s="73">
        <v>0</v>
      </c>
      <c r="I60" s="73"/>
      <c r="J60" s="73">
        <v>1.76</v>
      </c>
      <c r="K60" s="73">
        <v>1.76</v>
      </c>
      <c r="M60" s="69" t="s">
        <v>153</v>
      </c>
      <c r="N60" s="90">
        <v>69113</v>
      </c>
    </row>
    <row r="61" spans="1:19">
      <c r="G61" s="36" t="s">
        <v>153</v>
      </c>
      <c r="H61" s="74">
        <v>17.276019999999999</v>
      </c>
      <c r="I61" s="74">
        <v>38.762063000000005</v>
      </c>
      <c r="J61" s="74">
        <v>119.54669000000001</v>
      </c>
      <c r="K61" s="74">
        <v>175.58477300000001</v>
      </c>
      <c r="M61" s="12" t="s">
        <v>194</v>
      </c>
    </row>
    <row r="62" spans="1:19">
      <c r="M62" s="35" t="s">
        <v>152</v>
      </c>
      <c r="N62" s="35" t="s">
        <v>220</v>
      </c>
    </row>
    <row r="63" spans="1:19">
      <c r="M63" s="9">
        <v>2019</v>
      </c>
      <c r="N63" s="73"/>
    </row>
    <row r="64" spans="1:19">
      <c r="M64" s="87" t="s">
        <v>165</v>
      </c>
      <c r="N64" s="73">
        <v>1865.2465000000002</v>
      </c>
    </row>
    <row r="65" spans="1:19">
      <c r="M65" s="9">
        <v>2020</v>
      </c>
      <c r="N65" s="73"/>
    </row>
    <row r="66" spans="1:19">
      <c r="A66" s="13" t="s">
        <v>180</v>
      </c>
      <c r="D66" s="13" t="s">
        <v>189</v>
      </c>
      <c r="G66" s="13" t="s">
        <v>198</v>
      </c>
      <c r="M66" s="87" t="s">
        <v>156</v>
      </c>
      <c r="N66" s="73">
        <v>2274.8434999999999</v>
      </c>
      <c r="R66" s="12" t="s">
        <v>216</v>
      </c>
    </row>
    <row r="67" spans="1:19">
      <c r="A67" s="38" t="s">
        <v>152</v>
      </c>
      <c r="B67" s="38" t="s">
        <v>221</v>
      </c>
      <c r="D67" s="38" t="s">
        <v>152</v>
      </c>
      <c r="E67" s="38" t="s">
        <v>27</v>
      </c>
      <c r="G67" s="38" t="s">
        <v>27</v>
      </c>
      <c r="H67" s="38" t="s">
        <v>155</v>
      </c>
      <c r="I67" s="38"/>
      <c r="J67" s="38"/>
      <c r="K67" s="38"/>
      <c r="M67" s="87" t="s">
        <v>161</v>
      </c>
      <c r="N67" s="73">
        <v>591.76254000000006</v>
      </c>
      <c r="R67" s="38" t="s">
        <v>152</v>
      </c>
      <c r="S67" s="38" t="s">
        <v>27</v>
      </c>
    </row>
    <row r="68" spans="1:19">
      <c r="A68" s="9" t="s">
        <v>227</v>
      </c>
      <c r="B68" s="10">
        <v>2375</v>
      </c>
      <c r="D68" s="9" t="s">
        <v>77</v>
      </c>
      <c r="E68" s="10">
        <v>438</v>
      </c>
      <c r="G68" s="38" t="s">
        <v>152</v>
      </c>
      <c r="H68" s="38" t="s">
        <v>77</v>
      </c>
      <c r="I68" s="38" t="s">
        <v>88</v>
      </c>
      <c r="J68" s="38" t="s">
        <v>94</v>
      </c>
      <c r="K68" s="38" t="s">
        <v>153</v>
      </c>
      <c r="M68" s="87" t="s">
        <v>162</v>
      </c>
      <c r="N68" s="73">
        <v>327.31288999999998</v>
      </c>
      <c r="R68" s="9" t="s">
        <v>96</v>
      </c>
      <c r="S68" s="10">
        <v>0</v>
      </c>
    </row>
    <row r="69" spans="1:19">
      <c r="A69" s="39" t="s">
        <v>153</v>
      </c>
      <c r="B69" s="40">
        <v>2375</v>
      </c>
      <c r="D69" s="9" t="s">
        <v>88</v>
      </c>
      <c r="E69" s="10">
        <v>862</v>
      </c>
      <c r="G69" s="9" t="s">
        <v>82</v>
      </c>
      <c r="H69" s="10">
        <v>122</v>
      </c>
      <c r="I69" s="10">
        <v>233</v>
      </c>
      <c r="J69" s="10">
        <v>967</v>
      </c>
      <c r="K69" s="10">
        <v>1322</v>
      </c>
      <c r="M69" s="87" t="s">
        <v>163</v>
      </c>
      <c r="N69" s="73">
        <v>32.218000000000004</v>
      </c>
      <c r="R69" s="9" t="s">
        <v>101</v>
      </c>
      <c r="S69" s="10">
        <v>0</v>
      </c>
    </row>
    <row r="70" spans="1:19">
      <c r="D70" s="9" t="s">
        <v>94</v>
      </c>
      <c r="E70" s="10">
        <v>1075</v>
      </c>
      <c r="G70" s="9" t="s">
        <v>87</v>
      </c>
      <c r="H70" s="10">
        <v>12</v>
      </c>
      <c r="I70" s="10"/>
      <c r="J70" s="10"/>
      <c r="K70" s="10">
        <v>12</v>
      </c>
      <c r="M70" s="87" t="s">
        <v>164</v>
      </c>
      <c r="N70" s="73">
        <v>201.34775999999999</v>
      </c>
      <c r="R70" s="9" t="s">
        <v>95</v>
      </c>
      <c r="S70" s="10">
        <v>57</v>
      </c>
    </row>
    <row r="71" spans="1:19">
      <c r="D71" s="39" t="s">
        <v>153</v>
      </c>
      <c r="E71" s="40">
        <v>2375</v>
      </c>
      <c r="G71" s="9" t="s">
        <v>76</v>
      </c>
      <c r="H71" s="10">
        <v>304</v>
      </c>
      <c r="I71" s="10">
        <v>629</v>
      </c>
      <c r="J71" s="10">
        <v>88</v>
      </c>
      <c r="K71" s="10">
        <v>1021</v>
      </c>
      <c r="M71" s="87" t="s">
        <v>206</v>
      </c>
      <c r="N71" s="73">
        <v>86.254249999999985</v>
      </c>
      <c r="R71" s="9" t="s">
        <v>78</v>
      </c>
      <c r="S71" s="10">
        <v>2318</v>
      </c>
    </row>
    <row r="72" spans="1:19">
      <c r="G72" s="9" t="s">
        <v>97</v>
      </c>
      <c r="H72" s="10">
        <v>0</v>
      </c>
      <c r="I72" s="10">
        <v>0</v>
      </c>
      <c r="J72" s="10"/>
      <c r="K72" s="10">
        <v>0</v>
      </c>
      <c r="M72" s="87" t="s">
        <v>225</v>
      </c>
      <c r="N72" s="73">
        <v>27.777060000000002</v>
      </c>
      <c r="R72" s="39" t="s">
        <v>153</v>
      </c>
      <c r="S72" s="40">
        <v>2375</v>
      </c>
    </row>
    <row r="73" spans="1:19">
      <c r="G73" s="9" t="s">
        <v>93</v>
      </c>
      <c r="H73" s="10">
        <v>0</v>
      </c>
      <c r="I73" s="10"/>
      <c r="J73" s="10">
        <v>20</v>
      </c>
      <c r="K73" s="10">
        <v>20</v>
      </c>
      <c r="M73" s="87" t="s">
        <v>226</v>
      </c>
      <c r="N73" s="73">
        <v>150.62485000000001</v>
      </c>
    </row>
    <row r="74" spans="1:19">
      <c r="G74" s="39" t="s">
        <v>153</v>
      </c>
      <c r="H74" s="40">
        <v>438</v>
      </c>
      <c r="I74" s="40">
        <v>862</v>
      </c>
      <c r="J74" s="40">
        <v>1075</v>
      </c>
      <c r="K74" s="40">
        <v>2375</v>
      </c>
      <c r="M74" s="87" t="s">
        <v>227</v>
      </c>
      <c r="N74" s="73">
        <v>175.58477300000001</v>
      </c>
    </row>
    <row r="75" spans="1:19">
      <c r="M75" s="58" t="s">
        <v>153</v>
      </c>
      <c r="N75" s="77">
        <v>5732.9721229999941</v>
      </c>
    </row>
    <row r="76" spans="1:19">
      <c r="M76" s="13" t="s">
        <v>195</v>
      </c>
    </row>
    <row r="77" spans="1:19">
      <c r="M77" s="65" t="s">
        <v>152</v>
      </c>
      <c r="N77" t="s">
        <v>27</v>
      </c>
    </row>
    <row r="78" spans="1:19">
      <c r="M78" s="9">
        <v>2019</v>
      </c>
      <c r="N78" s="10"/>
    </row>
    <row r="79" spans="1:19">
      <c r="A79" s="13" t="s">
        <v>181</v>
      </c>
      <c r="D79" s="13" t="s">
        <v>182</v>
      </c>
      <c r="G79" s="13" t="s">
        <v>183</v>
      </c>
      <c r="M79" s="87" t="s">
        <v>165</v>
      </c>
      <c r="N79" s="10">
        <v>17938</v>
      </c>
      <c r="R79" s="12" t="s">
        <v>217</v>
      </c>
    </row>
    <row r="80" spans="1:19">
      <c r="A80" s="41" t="s">
        <v>152</v>
      </c>
      <c r="B80" s="41" t="s">
        <v>30</v>
      </c>
      <c r="D80" s="41" t="s">
        <v>152</v>
      </c>
      <c r="E80" s="41" t="s">
        <v>30</v>
      </c>
      <c r="G80" s="41" t="s">
        <v>30</v>
      </c>
      <c r="H80" s="41" t="s">
        <v>155</v>
      </c>
      <c r="I80" s="41"/>
      <c r="J80" s="41"/>
      <c r="K80" s="41"/>
      <c r="M80" s="9">
        <v>2020</v>
      </c>
      <c r="N80" s="10"/>
      <c r="R80" s="70" t="s">
        <v>152</v>
      </c>
      <c r="S80" s="70" t="s">
        <v>218</v>
      </c>
    </row>
    <row r="81" spans="1:19">
      <c r="A81" s="9" t="s">
        <v>227</v>
      </c>
      <c r="B81" s="10">
        <v>2984</v>
      </c>
      <c r="D81" s="9" t="s">
        <v>77</v>
      </c>
      <c r="E81" s="10">
        <v>503</v>
      </c>
      <c r="G81" s="41" t="s">
        <v>152</v>
      </c>
      <c r="H81" s="41" t="s">
        <v>77</v>
      </c>
      <c r="I81" s="41" t="s">
        <v>88</v>
      </c>
      <c r="J81" s="41" t="s">
        <v>94</v>
      </c>
      <c r="K81" s="41" t="s">
        <v>153</v>
      </c>
      <c r="M81" s="87" t="s">
        <v>156</v>
      </c>
      <c r="N81" s="10">
        <v>13010</v>
      </c>
      <c r="R81" s="9" t="s">
        <v>96</v>
      </c>
      <c r="S81" s="10">
        <v>0</v>
      </c>
    </row>
    <row r="82" spans="1:19">
      <c r="A82" s="42" t="s">
        <v>153</v>
      </c>
      <c r="B82" s="43">
        <v>2984</v>
      </c>
      <c r="D82" s="9" t="s">
        <v>88</v>
      </c>
      <c r="E82" s="10">
        <v>973</v>
      </c>
      <c r="G82" s="9" t="s">
        <v>82</v>
      </c>
      <c r="H82" s="10">
        <v>122</v>
      </c>
      <c r="I82" s="10">
        <v>233</v>
      </c>
      <c r="J82" s="10">
        <v>967</v>
      </c>
      <c r="K82" s="10">
        <v>1322</v>
      </c>
      <c r="M82" s="87" t="s">
        <v>161</v>
      </c>
      <c r="N82" s="10">
        <v>7870</v>
      </c>
      <c r="R82" s="9" t="s">
        <v>101</v>
      </c>
      <c r="S82" s="10">
        <v>0</v>
      </c>
    </row>
    <row r="83" spans="1:19">
      <c r="D83" s="9" t="s">
        <v>94</v>
      </c>
      <c r="E83" s="10">
        <v>1508</v>
      </c>
      <c r="G83" s="9" t="s">
        <v>87</v>
      </c>
      <c r="H83" s="10">
        <v>12</v>
      </c>
      <c r="I83" s="10"/>
      <c r="J83" s="10"/>
      <c r="K83" s="10">
        <v>12</v>
      </c>
      <c r="M83" s="87" t="s">
        <v>162</v>
      </c>
      <c r="N83" s="10">
        <v>4655</v>
      </c>
      <c r="R83" s="9" t="s">
        <v>95</v>
      </c>
      <c r="S83" s="10">
        <v>57</v>
      </c>
    </row>
    <row r="84" spans="1:19">
      <c r="D84" s="42" t="s">
        <v>153</v>
      </c>
      <c r="E84" s="43">
        <v>2984</v>
      </c>
      <c r="G84" s="9" t="s">
        <v>76</v>
      </c>
      <c r="H84" s="10">
        <v>369</v>
      </c>
      <c r="I84" s="10">
        <v>740</v>
      </c>
      <c r="J84" s="10">
        <v>521</v>
      </c>
      <c r="K84" s="10">
        <v>1630</v>
      </c>
      <c r="M84" s="87" t="s">
        <v>163</v>
      </c>
      <c r="N84" s="10">
        <v>402</v>
      </c>
      <c r="R84" s="9" t="s">
        <v>78</v>
      </c>
      <c r="S84" s="10">
        <v>2927</v>
      </c>
    </row>
    <row r="85" spans="1:19">
      <c r="G85" s="9" t="s">
        <v>97</v>
      </c>
      <c r="H85" s="10">
        <v>0</v>
      </c>
      <c r="I85" s="10">
        <v>0</v>
      </c>
      <c r="J85" s="10"/>
      <c r="K85" s="10">
        <v>0</v>
      </c>
      <c r="M85" s="87" t="s">
        <v>164</v>
      </c>
      <c r="N85" s="10">
        <v>1758</v>
      </c>
      <c r="R85" s="71" t="s">
        <v>153</v>
      </c>
      <c r="S85" s="72">
        <v>2984</v>
      </c>
    </row>
    <row r="86" spans="1:19">
      <c r="G86" s="9" t="s">
        <v>93</v>
      </c>
      <c r="H86" s="10">
        <v>0</v>
      </c>
      <c r="I86" s="10"/>
      <c r="J86" s="10">
        <v>20</v>
      </c>
      <c r="K86" s="10">
        <v>20</v>
      </c>
      <c r="M86" s="87" t="s">
        <v>206</v>
      </c>
      <c r="N86" s="10">
        <v>785</v>
      </c>
    </row>
    <row r="87" spans="1:19">
      <c r="G87" s="42" t="s">
        <v>153</v>
      </c>
      <c r="H87" s="43">
        <v>503</v>
      </c>
      <c r="I87" s="43">
        <v>973</v>
      </c>
      <c r="J87" s="43">
        <v>1508</v>
      </c>
      <c r="K87" s="43">
        <v>2984</v>
      </c>
      <c r="M87" s="87" t="s">
        <v>225</v>
      </c>
      <c r="N87" s="10">
        <v>438</v>
      </c>
    </row>
    <row r="88" spans="1:19">
      <c r="M88" s="87" t="s">
        <v>226</v>
      </c>
      <c r="N88" s="10">
        <v>1837</v>
      </c>
    </row>
    <row r="89" spans="1:19">
      <c r="M89" s="87" t="s">
        <v>227</v>
      </c>
      <c r="N89" s="10">
        <v>2375</v>
      </c>
    </row>
    <row r="90" spans="1:19">
      <c r="M90" s="39" t="s">
        <v>153</v>
      </c>
      <c r="N90" s="40">
        <v>51068</v>
      </c>
    </row>
    <row r="91" spans="1:19">
      <c r="M91" s="13" t="s">
        <v>196</v>
      </c>
    </row>
    <row r="92" spans="1:19">
      <c r="A92" s="13" t="s">
        <v>184</v>
      </c>
      <c r="D92" s="13" t="s">
        <v>208</v>
      </c>
      <c r="G92" s="13" t="s">
        <v>185</v>
      </c>
      <c r="M92" s="41" t="s">
        <v>152</v>
      </c>
      <c r="N92" t="s">
        <v>30</v>
      </c>
      <c r="R92" s="13" t="s">
        <v>201</v>
      </c>
    </row>
    <row r="93" spans="1:19">
      <c r="A93" s="46" t="s">
        <v>152</v>
      </c>
      <c r="B93" s="46" t="s">
        <v>157</v>
      </c>
      <c r="D93" s="46" t="s">
        <v>152</v>
      </c>
      <c r="E93" s="46" t="s">
        <v>157</v>
      </c>
      <c r="G93" s="46" t="s">
        <v>157</v>
      </c>
      <c r="H93" s="46" t="s">
        <v>155</v>
      </c>
      <c r="I93" s="46"/>
      <c r="J93" s="46"/>
      <c r="K93" s="46"/>
      <c r="M93" s="9">
        <v>2019</v>
      </c>
      <c r="N93" s="10"/>
      <c r="R93" s="46" t="s">
        <v>152</v>
      </c>
      <c r="S93" s="46" t="s">
        <v>157</v>
      </c>
    </row>
    <row r="94" spans="1:19">
      <c r="A94" s="9" t="s">
        <v>227</v>
      </c>
      <c r="B94" s="15">
        <v>69.019171776729564</v>
      </c>
      <c r="D94" s="9" t="s">
        <v>77</v>
      </c>
      <c r="E94" s="15">
        <v>46.691945945945946</v>
      </c>
      <c r="G94" s="46" t="s">
        <v>152</v>
      </c>
      <c r="H94" s="46" t="s">
        <v>77</v>
      </c>
      <c r="I94" s="46" t="s">
        <v>88</v>
      </c>
      <c r="J94" s="46" t="s">
        <v>94</v>
      </c>
      <c r="K94" s="46" t="s">
        <v>153</v>
      </c>
      <c r="M94" s="87" t="s">
        <v>165</v>
      </c>
      <c r="N94" s="10">
        <v>26550</v>
      </c>
      <c r="R94" s="9" t="s">
        <v>95</v>
      </c>
      <c r="S94" s="15">
        <v>78.302264150943401</v>
      </c>
    </row>
    <row r="95" spans="1:19">
      <c r="A95" s="44" t="s">
        <v>153</v>
      </c>
      <c r="B95" s="45">
        <v>69.019171776729564</v>
      </c>
      <c r="D95" s="9" t="s">
        <v>88</v>
      </c>
      <c r="E95" s="15">
        <v>43.79894124293785</v>
      </c>
      <c r="G95" s="9" t="s">
        <v>82</v>
      </c>
      <c r="H95" s="15">
        <v>52.485737704918037</v>
      </c>
      <c r="I95" s="15">
        <v>59.254248927038631</v>
      </c>
      <c r="J95" s="15">
        <v>95.2</v>
      </c>
      <c r="K95" s="15">
        <v>82.882230281051676</v>
      </c>
      <c r="M95" s="9">
        <v>2020</v>
      </c>
      <c r="N95" s="10"/>
      <c r="R95" s="9" t="s">
        <v>78</v>
      </c>
      <c r="S95" s="15">
        <v>68.82165917302288</v>
      </c>
    </row>
    <row r="96" spans="1:19">
      <c r="D96" s="9" t="s">
        <v>94</v>
      </c>
      <c r="E96" s="15">
        <v>92.743747090768039</v>
      </c>
      <c r="G96" s="9" t="s">
        <v>87</v>
      </c>
      <c r="H96" s="15">
        <v>35.844999999999999</v>
      </c>
      <c r="I96" s="15"/>
      <c r="J96" s="15"/>
      <c r="K96" s="15">
        <v>35.844999999999999</v>
      </c>
      <c r="M96" s="87" t="s">
        <v>156</v>
      </c>
      <c r="N96" s="10">
        <v>27876</v>
      </c>
      <c r="R96" s="44" t="s">
        <v>153</v>
      </c>
      <c r="S96" s="45">
        <v>69.019171776729564</v>
      </c>
    </row>
    <row r="97" spans="1:19">
      <c r="D97" s="44" t="s">
        <v>153</v>
      </c>
      <c r="E97" s="45">
        <v>69.019171776729564</v>
      </c>
      <c r="G97" s="9" t="s">
        <v>76</v>
      </c>
      <c r="H97" s="15">
        <v>44.108333333333334</v>
      </c>
      <c r="I97" s="15">
        <v>38.275802147239261</v>
      </c>
      <c r="J97" s="15">
        <v>89.39940499040307</v>
      </c>
      <c r="K97" s="15">
        <v>58.116711252653921</v>
      </c>
      <c r="M97" s="87" t="s">
        <v>161</v>
      </c>
      <c r="N97" s="10">
        <v>8331</v>
      </c>
    </row>
    <row r="98" spans="1:19">
      <c r="G98" s="9" t="s">
        <v>93</v>
      </c>
      <c r="H98" s="15"/>
      <c r="I98" s="15"/>
      <c r="J98" s="15">
        <v>88</v>
      </c>
      <c r="K98" s="15">
        <v>88</v>
      </c>
      <c r="M98" s="87" t="s">
        <v>162</v>
      </c>
      <c r="N98" s="10">
        <v>5468</v>
      </c>
    </row>
    <row r="99" spans="1:19">
      <c r="G99" s="44" t="s">
        <v>153</v>
      </c>
      <c r="H99" s="45">
        <v>46.691945945945946</v>
      </c>
      <c r="I99" s="45">
        <v>43.79894124293785</v>
      </c>
      <c r="J99" s="45">
        <v>92.743747090768039</v>
      </c>
      <c r="K99" s="45">
        <v>69.019171776729564</v>
      </c>
      <c r="M99" s="87" t="s">
        <v>163</v>
      </c>
      <c r="N99" s="10">
        <v>524</v>
      </c>
    </row>
    <row r="100" spans="1:19">
      <c r="M100" s="87" t="s">
        <v>164</v>
      </c>
      <c r="N100" s="10">
        <v>5587</v>
      </c>
    </row>
    <row r="101" spans="1:19">
      <c r="M101" s="87" t="s">
        <v>206</v>
      </c>
      <c r="N101" s="10">
        <v>1542</v>
      </c>
    </row>
    <row r="102" spans="1:19">
      <c r="M102" s="87" t="s">
        <v>225</v>
      </c>
      <c r="N102" s="10">
        <v>550</v>
      </c>
    </row>
    <row r="103" spans="1:19">
      <c r="M103" s="87" t="s">
        <v>226</v>
      </c>
      <c r="N103" s="10">
        <v>1982</v>
      </c>
      <c r="R103" s="13" t="s">
        <v>219</v>
      </c>
    </row>
    <row r="104" spans="1:19">
      <c r="D104" s="13" t="s">
        <v>186</v>
      </c>
      <c r="G104" s="13" t="s">
        <v>187</v>
      </c>
      <c r="M104" s="87" t="s">
        <v>227</v>
      </c>
      <c r="N104" s="10">
        <v>2984</v>
      </c>
      <c r="R104" s="52" t="s">
        <v>152</v>
      </c>
      <c r="S104" s="52" t="s">
        <v>134</v>
      </c>
    </row>
    <row r="105" spans="1:19">
      <c r="A105" s="52" t="s">
        <v>152</v>
      </c>
      <c r="B105" s="52" t="s">
        <v>134</v>
      </c>
      <c r="D105" s="52" t="s">
        <v>152</v>
      </c>
      <c r="E105" s="52" t="s">
        <v>134</v>
      </c>
      <c r="G105" s="52" t="s">
        <v>134</v>
      </c>
      <c r="H105" s="52" t="s">
        <v>155</v>
      </c>
      <c r="I105" s="52"/>
      <c r="J105" s="52"/>
      <c r="K105" s="52"/>
      <c r="M105" s="42" t="s">
        <v>153</v>
      </c>
      <c r="N105" s="43">
        <v>81394</v>
      </c>
      <c r="R105" s="9" t="s">
        <v>95</v>
      </c>
      <c r="S105" s="14">
        <v>3.4640522875816995E-2</v>
      </c>
    </row>
    <row r="106" spans="1:19">
      <c r="A106" s="9" t="s">
        <v>227</v>
      </c>
      <c r="B106" s="14">
        <v>7.8810408921933084E-2</v>
      </c>
      <c r="D106" s="9" t="s">
        <v>77</v>
      </c>
      <c r="E106" s="14">
        <v>4.7254150702426563E-2</v>
      </c>
      <c r="G106" s="52" t="s">
        <v>152</v>
      </c>
      <c r="H106" s="52" t="s">
        <v>77</v>
      </c>
      <c r="I106" s="52" t="s">
        <v>88</v>
      </c>
      <c r="J106" s="52" t="s">
        <v>94</v>
      </c>
      <c r="K106" s="52" t="s">
        <v>153</v>
      </c>
      <c r="M106" s="13" t="s">
        <v>207</v>
      </c>
      <c r="R106" s="9" t="s">
        <v>78</v>
      </c>
      <c r="S106" s="14">
        <v>8.6493055555555559E-2</v>
      </c>
    </row>
    <row r="107" spans="1:19">
      <c r="A107" s="53" t="s">
        <v>153</v>
      </c>
      <c r="B107" s="54">
        <v>7.8810408921933084E-2</v>
      </c>
      <c r="D107" s="9" t="s">
        <v>88</v>
      </c>
      <c r="E107" s="14">
        <v>5.3057553956834536E-2</v>
      </c>
      <c r="G107" s="9" t="s">
        <v>82</v>
      </c>
      <c r="H107" s="14">
        <v>7.2619047619047625E-2</v>
      </c>
      <c r="I107" s="14">
        <v>3.68088467614534E-2</v>
      </c>
      <c r="J107" s="14">
        <v>0.19479166666666667</v>
      </c>
      <c r="K107" s="14">
        <v>9.3080168776371305E-2</v>
      </c>
      <c r="M107" s="66" t="s">
        <v>152</v>
      </c>
      <c r="N107" s="66" t="s">
        <v>157</v>
      </c>
      <c r="R107" s="53" t="s">
        <v>153</v>
      </c>
      <c r="S107" s="54">
        <v>7.8810408921933084E-2</v>
      </c>
    </row>
    <row r="108" spans="1:19">
      <c r="D108" s="9" t="s">
        <v>94</v>
      </c>
      <c r="E108" s="14">
        <v>0.16589446589446588</v>
      </c>
      <c r="G108" s="9" t="s">
        <v>87</v>
      </c>
      <c r="H108" s="14">
        <v>1.5686274509803921E-2</v>
      </c>
      <c r="I108" s="14"/>
      <c r="J108" s="14"/>
      <c r="K108" s="14">
        <v>1.5686274509803921E-2</v>
      </c>
      <c r="M108" s="9">
        <v>2019</v>
      </c>
      <c r="N108" s="10"/>
    </row>
    <row r="109" spans="1:19">
      <c r="D109" s="53" t="s">
        <v>153</v>
      </c>
      <c r="E109" s="54">
        <v>7.8810408921933084E-2</v>
      </c>
      <c r="G109" s="9" t="s">
        <v>76</v>
      </c>
      <c r="H109" s="14">
        <v>5.4421768707482991E-2</v>
      </c>
      <c r="I109" s="14">
        <v>6.6462793068297651E-2</v>
      </c>
      <c r="J109" s="14">
        <v>0.14005376344086021</v>
      </c>
      <c r="K109" s="14">
        <v>7.8762541806020062E-2</v>
      </c>
      <c r="M109" s="87" t="s">
        <v>165</v>
      </c>
      <c r="N109" s="15">
        <v>76.853996703749473</v>
      </c>
    </row>
    <row r="110" spans="1:19">
      <c r="G110" s="9" t="s">
        <v>93</v>
      </c>
      <c r="H110" s="14"/>
      <c r="I110" s="14"/>
      <c r="J110" s="14">
        <v>9.5238095238095233E-2</v>
      </c>
      <c r="K110" s="14">
        <v>2.4691358024691357E-2</v>
      </c>
      <c r="M110" s="9">
        <v>2020</v>
      </c>
      <c r="N110" s="10"/>
    </row>
    <row r="111" spans="1:19">
      <c r="G111" s="53" t="s">
        <v>153</v>
      </c>
      <c r="H111" s="54">
        <v>4.7254150702426563E-2</v>
      </c>
      <c r="I111" s="54">
        <v>5.3057553956834536E-2</v>
      </c>
      <c r="J111" s="54">
        <v>0.16589446589446588</v>
      </c>
      <c r="K111" s="54">
        <v>7.8810408921933084E-2</v>
      </c>
      <c r="M111" s="87" t="s">
        <v>156</v>
      </c>
      <c r="N111" s="15">
        <v>96.379422107359218</v>
      </c>
    </row>
    <row r="112" spans="1:19">
      <c r="M112" s="87" t="s">
        <v>161</v>
      </c>
      <c r="N112" s="15">
        <v>85.047792469100301</v>
      </c>
    </row>
    <row r="113" spans="13:14">
      <c r="M113" s="87" t="s">
        <v>162</v>
      </c>
      <c r="N113" s="15">
        <v>85.863822140608605</v>
      </c>
    </row>
    <row r="114" spans="13:14">
      <c r="M114" s="87" t="s">
        <v>163</v>
      </c>
      <c r="N114" s="15">
        <v>52.217179902755269</v>
      </c>
    </row>
    <row r="115" spans="13:14">
      <c r="M115" s="87" t="s">
        <v>164</v>
      </c>
      <c r="N115" s="15">
        <v>54.788506122448979</v>
      </c>
    </row>
    <row r="116" spans="13:14">
      <c r="M116" s="87" t="s">
        <v>206</v>
      </c>
      <c r="N116" s="15">
        <v>55.755817711700068</v>
      </c>
    </row>
    <row r="117" spans="13:14">
      <c r="M117" s="87" t="s">
        <v>225</v>
      </c>
      <c r="N117" s="15">
        <v>68.248304668304669</v>
      </c>
    </row>
    <row r="118" spans="13:14">
      <c r="M118" s="87" t="s">
        <v>226</v>
      </c>
      <c r="N118" s="15">
        <v>89.657648809523806</v>
      </c>
    </row>
    <row r="119" spans="13:14">
      <c r="M119" s="87" t="s">
        <v>227</v>
      </c>
      <c r="N119" s="15">
        <v>69.019171776729564</v>
      </c>
    </row>
    <row r="120" spans="13:14">
      <c r="M120" s="67" t="s">
        <v>153</v>
      </c>
      <c r="N120" s="68">
        <v>82.950705699361876</v>
      </c>
    </row>
    <row r="121" spans="13:14">
      <c r="M121" s="13" t="s">
        <v>197</v>
      </c>
    </row>
    <row r="122" spans="13:14">
      <c r="M122" s="52" t="s">
        <v>152</v>
      </c>
      <c r="N122" s="52" t="s">
        <v>134</v>
      </c>
    </row>
    <row r="123" spans="13:14">
      <c r="M123" s="9">
        <v>2019</v>
      </c>
      <c r="N123" s="10"/>
    </row>
    <row r="124" spans="13:14">
      <c r="M124" s="87" t="s">
        <v>165</v>
      </c>
      <c r="N124" s="14">
        <v>0.35667572929678887</v>
      </c>
    </row>
    <row r="125" spans="13:14">
      <c r="M125" s="9">
        <v>2020</v>
      </c>
      <c r="N125" s="10"/>
    </row>
    <row r="126" spans="13:14">
      <c r="M126" s="87" t="s">
        <v>156</v>
      </c>
      <c r="N126" s="14">
        <v>0.24616459643523877</v>
      </c>
    </row>
    <row r="127" spans="13:14">
      <c r="M127" s="87" t="s">
        <v>161</v>
      </c>
      <c r="N127" s="14">
        <v>0.11948756697348537</v>
      </c>
    </row>
    <row r="128" spans="13:14">
      <c r="M128" s="87" t="s">
        <v>162</v>
      </c>
      <c r="N128" s="14">
        <v>1.1872911261512395E-2</v>
      </c>
    </row>
    <row r="129" spans="13:14">
      <c r="M129" s="87" t="s">
        <v>163</v>
      </c>
      <c r="N129" s="14">
        <v>2.5938537856812546E-3</v>
      </c>
    </row>
    <row r="130" spans="13:14">
      <c r="M130" s="87" t="s">
        <v>164</v>
      </c>
      <c r="N130" s="14">
        <v>9.887271651107106E-2</v>
      </c>
    </row>
    <row r="131" spans="13:14">
      <c r="M131" s="87" t="s">
        <v>206</v>
      </c>
      <c r="N131" s="14">
        <v>4.9967700258397932E-2</v>
      </c>
    </row>
    <row r="132" spans="13:14">
      <c r="M132" s="87" t="s">
        <v>225</v>
      </c>
      <c r="N132" s="14">
        <v>1.6918856002660458E-2</v>
      </c>
    </row>
    <row r="133" spans="13:14">
      <c r="M133" s="87" t="s">
        <v>226</v>
      </c>
      <c r="N133" s="14">
        <v>7.313569283009011E-2</v>
      </c>
    </row>
    <row r="134" spans="13:14">
      <c r="M134" s="87" t="s">
        <v>227</v>
      </c>
      <c r="N134" s="14">
        <v>7.8810408921933084E-2</v>
      </c>
    </row>
    <row r="135" spans="13:14">
      <c r="M135" s="55" t="s">
        <v>153</v>
      </c>
      <c r="N135" s="56">
        <v>7.4101896586719895E-2</v>
      </c>
    </row>
  </sheetData>
  <pageMargins left="0.7" right="0.7" top="0.75" bottom="0.75" header="0.3" footer="0.3"/>
  <pageSetup paperSize="9" orientation="portrait" horizontalDpi="300" verticalDpi="300" r:id="rId4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17"/>
  <sheetViews>
    <sheetView zoomScale="90" zoomScaleNormal="90" workbookViewId="0"/>
  </sheetViews>
  <sheetFormatPr baseColWidth="10" defaultColWidth="11.33203125" defaultRowHeight="14"/>
  <cols>
    <col min="1" max="1" width="17.75" style="99" bestFit="1" customWidth="1"/>
    <col min="2" max="2" width="46.5" style="99" customWidth="1"/>
    <col min="3" max="3" width="23.75" style="99" customWidth="1"/>
    <col min="4" max="4" width="35.83203125" style="99" customWidth="1"/>
    <col min="5" max="5" width="22.83203125" style="99" customWidth="1"/>
    <col min="6" max="7" width="46.58203125" style="99" customWidth="1"/>
    <col min="8" max="8" width="47" style="99" customWidth="1"/>
    <col min="9" max="10" width="53.58203125" style="99" customWidth="1"/>
    <col min="11" max="11" width="30.75" style="99" customWidth="1"/>
    <col min="12" max="13" width="30" style="99" customWidth="1"/>
    <col min="14" max="14" width="35" style="99" customWidth="1"/>
    <col min="15" max="15" width="29.25" style="99" customWidth="1"/>
    <col min="16" max="16" width="44" style="99" bestFit="1" customWidth="1"/>
    <col min="17" max="17" width="69.58203125" style="99" customWidth="1"/>
    <col min="18" max="18" width="68.33203125" style="99" customWidth="1"/>
    <col min="19" max="19" width="68" style="99" customWidth="1"/>
    <col min="20" max="20" width="72" style="99" customWidth="1"/>
    <col min="21" max="21" width="73.25" style="99" customWidth="1"/>
    <col min="22" max="22" width="58" style="99" customWidth="1"/>
    <col min="23" max="23" width="57.25" style="99" customWidth="1"/>
    <col min="24" max="24" width="56.83203125" style="99" customWidth="1"/>
    <col min="25" max="25" width="60.83203125" style="99" customWidth="1"/>
    <col min="26" max="26" width="61.58203125" style="99" customWidth="1"/>
    <col min="27" max="27" width="46.58203125" style="99" bestFit="1" customWidth="1"/>
    <col min="28" max="28" width="50.83203125" style="99" bestFit="1" customWidth="1"/>
    <col min="29" max="29" width="18" style="99" customWidth="1"/>
    <col min="30" max="30" width="42.25" style="99" bestFit="1" customWidth="1"/>
    <col min="31" max="31" width="29.83203125" style="99" customWidth="1"/>
    <col min="32" max="32" width="25.25" style="99" customWidth="1"/>
    <col min="33" max="33" width="15.25" style="99" customWidth="1"/>
    <col min="34" max="34" width="11.33203125" style="99"/>
    <col min="35" max="35" width="62.58203125" style="99" customWidth="1"/>
    <col min="36" max="36" width="61.83203125" style="99" customWidth="1"/>
    <col min="37" max="37" width="57.83203125" style="99" customWidth="1"/>
    <col min="38" max="38" width="57.25" style="99" customWidth="1"/>
    <col min="39" max="39" width="59.33203125" style="99" customWidth="1"/>
    <col min="40" max="40" width="58.58203125" style="99" customWidth="1"/>
    <col min="41" max="41" width="55" style="99" customWidth="1"/>
    <col min="42" max="42" width="54.33203125" style="99" customWidth="1"/>
    <col min="43" max="43" width="59" style="99" customWidth="1"/>
    <col min="44" max="44" width="58.33203125" style="99" customWidth="1"/>
    <col min="45" max="45" width="54.75" style="99" customWidth="1"/>
    <col min="46" max="46" width="54" style="99" customWidth="1"/>
    <col min="47" max="47" width="16.5" style="99" bestFit="1" customWidth="1"/>
    <col min="48" max="48" width="49.83203125" style="99" customWidth="1"/>
    <col min="49" max="49" width="48.33203125" style="99" customWidth="1"/>
    <col min="50" max="50" width="48" style="99" customWidth="1"/>
    <col min="51" max="51" width="52" style="99" customWidth="1"/>
    <col min="52" max="52" width="48.33203125" style="99" customWidth="1"/>
    <col min="53" max="53" width="24.58203125" style="99" customWidth="1"/>
    <col min="54" max="54" width="42.5" style="99" customWidth="1"/>
    <col min="55" max="55" width="31.33203125" style="99" customWidth="1"/>
    <col min="56" max="56" width="17.58203125" style="99" customWidth="1"/>
    <col min="57" max="57" width="27" style="99" customWidth="1"/>
    <col min="58" max="58" width="23.33203125" style="99" customWidth="1"/>
    <col min="59" max="59" width="17.25" style="99" customWidth="1"/>
    <col min="60" max="60" width="19.33203125" style="99" customWidth="1"/>
    <col min="61" max="61" width="43.33203125" style="99" customWidth="1"/>
    <col min="62" max="62" width="18.75" style="99" customWidth="1"/>
    <col min="63" max="63" width="37.58203125" style="99" customWidth="1"/>
    <col min="64" max="64" width="39" style="99" customWidth="1"/>
    <col min="65" max="65" width="18.75" style="99" customWidth="1"/>
    <col min="66" max="66" width="33.33203125" style="99" customWidth="1"/>
    <col min="67" max="67" width="71.5" style="99" customWidth="1"/>
    <col min="68" max="68" width="13.75" style="99" customWidth="1"/>
    <col min="69" max="69" width="13.58203125" style="99" customWidth="1"/>
    <col min="70" max="70" width="16.75" style="99" customWidth="1"/>
    <col min="71" max="71" width="11.58203125" style="99" customWidth="1"/>
    <col min="72" max="72" width="15.25" style="99" customWidth="1"/>
    <col min="73" max="73" width="18.5" style="99" customWidth="1"/>
    <col min="74" max="74" width="13.25" style="99" customWidth="1"/>
    <col min="75" max="76" width="11.33203125" style="99"/>
    <col min="77" max="77" width="14.25" style="99" customWidth="1"/>
    <col min="78" max="78" width="13.5" style="99" customWidth="1"/>
    <col min="79" max="79" width="12" style="99" bestFit="1" customWidth="1"/>
    <col min="80" max="16384" width="11.33203125" style="99"/>
  </cols>
  <sheetData>
    <row r="1" spans="1:79">
      <c r="A1" s="119" t="s">
        <v>0</v>
      </c>
      <c r="B1" s="119" t="s">
        <v>1</v>
      </c>
      <c r="C1" s="119" t="s">
        <v>2</v>
      </c>
      <c r="D1" s="119" t="s">
        <v>3</v>
      </c>
      <c r="E1" s="119" t="s">
        <v>4</v>
      </c>
      <c r="F1" s="119" t="s">
        <v>5</v>
      </c>
      <c r="G1" s="119" t="s">
        <v>6</v>
      </c>
      <c r="H1" s="119" t="s">
        <v>7</v>
      </c>
      <c r="I1" s="119" t="s">
        <v>8</v>
      </c>
      <c r="J1" s="119" t="s">
        <v>137</v>
      </c>
      <c r="K1" s="119" t="s">
        <v>9</v>
      </c>
      <c r="L1" s="119" t="s">
        <v>10</v>
      </c>
      <c r="M1" s="119" t="s">
        <v>11</v>
      </c>
      <c r="N1" s="119" t="s">
        <v>12</v>
      </c>
      <c r="O1" s="119" t="s">
        <v>13</v>
      </c>
      <c r="P1" s="119" t="s">
        <v>14</v>
      </c>
      <c r="Q1" s="119" t="s">
        <v>15</v>
      </c>
      <c r="R1" s="119" t="s">
        <v>16</v>
      </c>
      <c r="S1" s="119" t="s">
        <v>17</v>
      </c>
      <c r="T1" s="119" t="s">
        <v>18</v>
      </c>
      <c r="U1" s="119" t="s">
        <v>19</v>
      </c>
      <c r="V1" s="119" t="s">
        <v>20</v>
      </c>
      <c r="W1" s="119" t="s">
        <v>21</v>
      </c>
      <c r="X1" s="119" t="s">
        <v>22</v>
      </c>
      <c r="Y1" s="119" t="s">
        <v>23</v>
      </c>
      <c r="Z1" s="119" t="s">
        <v>24</v>
      </c>
      <c r="AA1" s="119" t="s">
        <v>25</v>
      </c>
      <c r="AB1" s="119" t="s">
        <v>26</v>
      </c>
      <c r="AC1" s="119" t="s">
        <v>27</v>
      </c>
      <c r="AD1" s="119" t="s">
        <v>28</v>
      </c>
      <c r="AE1" s="119" t="s">
        <v>29</v>
      </c>
      <c r="AF1" s="119" t="s">
        <v>30</v>
      </c>
      <c r="AG1" s="119" t="s">
        <v>31</v>
      </c>
      <c r="AH1" s="119" t="s">
        <v>32</v>
      </c>
      <c r="AI1" s="119" t="s">
        <v>33</v>
      </c>
      <c r="AJ1" s="119" t="s">
        <v>34</v>
      </c>
      <c r="AK1" s="119" t="s">
        <v>35</v>
      </c>
      <c r="AL1" s="119" t="s">
        <v>36</v>
      </c>
      <c r="AM1" s="119" t="s">
        <v>37</v>
      </c>
      <c r="AN1" s="119" t="s">
        <v>38</v>
      </c>
      <c r="AO1" s="119" t="s">
        <v>39</v>
      </c>
      <c r="AP1" s="119" t="s">
        <v>40</v>
      </c>
      <c r="AQ1" s="119" t="s">
        <v>41</v>
      </c>
      <c r="AR1" s="119" t="s">
        <v>42</v>
      </c>
      <c r="AS1" s="119" t="s">
        <v>43</v>
      </c>
      <c r="AT1" s="119" t="s">
        <v>44</v>
      </c>
      <c r="AU1" s="119" t="s">
        <v>45</v>
      </c>
      <c r="AV1" s="119" t="s">
        <v>46</v>
      </c>
      <c r="AW1" s="119" t="s">
        <v>47</v>
      </c>
      <c r="AX1" s="119" t="s">
        <v>48</v>
      </c>
      <c r="AY1" s="119" t="s">
        <v>49</v>
      </c>
      <c r="AZ1" s="119" t="s">
        <v>50</v>
      </c>
      <c r="BA1" s="119" t="s">
        <v>51</v>
      </c>
      <c r="BB1" s="119" t="s">
        <v>52</v>
      </c>
      <c r="BC1" s="119" t="s">
        <v>53</v>
      </c>
      <c r="BD1" s="119" t="s">
        <v>54</v>
      </c>
      <c r="BE1" s="119" t="s">
        <v>55</v>
      </c>
      <c r="BF1" s="119" t="s">
        <v>56</v>
      </c>
      <c r="BG1" s="119" t="s">
        <v>57</v>
      </c>
      <c r="BH1" s="119" t="s">
        <v>58</v>
      </c>
      <c r="BI1" s="119" t="s">
        <v>59</v>
      </c>
      <c r="BJ1" s="119" t="s">
        <v>60</v>
      </c>
      <c r="BK1" s="119" t="s">
        <v>61</v>
      </c>
      <c r="BL1" s="119" t="s">
        <v>62</v>
      </c>
      <c r="BM1" s="119" t="s">
        <v>63</v>
      </c>
      <c r="BN1" s="119" t="s">
        <v>64</v>
      </c>
      <c r="BO1" s="119" t="s">
        <v>65</v>
      </c>
      <c r="BP1" s="119" t="s">
        <v>66</v>
      </c>
      <c r="BQ1" s="119" t="s">
        <v>67</v>
      </c>
      <c r="BR1" s="119" t="s">
        <v>68</v>
      </c>
      <c r="BS1" s="119" t="s">
        <v>69</v>
      </c>
      <c r="BT1" s="119" t="s">
        <v>70</v>
      </c>
      <c r="BU1" s="119" t="s">
        <v>71</v>
      </c>
      <c r="BV1" s="119" t="s">
        <v>72</v>
      </c>
      <c r="BW1" s="119" t="s">
        <v>73</v>
      </c>
      <c r="BX1" s="119" t="s">
        <v>74</v>
      </c>
      <c r="BY1" s="119" t="s">
        <v>75</v>
      </c>
      <c r="BZ1" s="119" t="s">
        <v>131</v>
      </c>
      <c r="CA1" s="119" t="s">
        <v>151</v>
      </c>
    </row>
    <row r="2" spans="1:79">
      <c r="A2" s="100" t="s">
        <v>76</v>
      </c>
      <c r="B2" s="100" t="s">
        <v>77</v>
      </c>
      <c r="C2" s="100" t="s">
        <v>78</v>
      </c>
      <c r="D2" s="102">
        <v>40</v>
      </c>
      <c r="E2" s="103">
        <v>70</v>
      </c>
      <c r="F2" s="103">
        <v>205300</v>
      </c>
      <c r="G2" s="103">
        <v>180000</v>
      </c>
      <c r="H2" s="103">
        <v>170000</v>
      </c>
      <c r="I2" s="103">
        <v>12000</v>
      </c>
      <c r="J2" s="103">
        <f>Base_Encuestas[[#This Row],[VENTAS POR ALOJAMIENTO DURANTE EL MES DE LA ENCUESTA]]/1000</f>
        <v>12</v>
      </c>
      <c r="K2" s="103">
        <v>197</v>
      </c>
      <c r="L2" s="103">
        <v>144</v>
      </c>
      <c r="M2" s="103">
        <v>42</v>
      </c>
      <c r="N2" s="103">
        <v>12</v>
      </c>
      <c r="O2" s="103"/>
      <c r="P2" s="102">
        <v>395</v>
      </c>
      <c r="Q2" s="103">
        <v>0</v>
      </c>
      <c r="R2" s="103">
        <v>0</v>
      </c>
      <c r="S2" s="103">
        <v>0</v>
      </c>
      <c r="T2" s="103">
        <v>0</v>
      </c>
      <c r="U2" s="103">
        <v>0</v>
      </c>
      <c r="V2" s="103">
        <v>0</v>
      </c>
      <c r="W2" s="103">
        <v>0</v>
      </c>
      <c r="X2" s="103">
        <v>0</v>
      </c>
      <c r="Y2" s="103">
        <v>0</v>
      </c>
      <c r="Z2" s="103">
        <v>0</v>
      </c>
      <c r="AA2" s="103">
        <v>337</v>
      </c>
      <c r="AB2" s="103">
        <v>21</v>
      </c>
      <c r="AC2" s="103">
        <v>358</v>
      </c>
      <c r="AD2" s="103">
        <v>372</v>
      </c>
      <c r="AE2" s="103">
        <v>32</v>
      </c>
      <c r="AF2" s="103">
        <v>404</v>
      </c>
      <c r="AG2" s="103" t="s">
        <v>79</v>
      </c>
      <c r="AH2" s="103"/>
      <c r="AI2" s="103">
        <v>0</v>
      </c>
      <c r="AJ2" s="103">
        <v>0</v>
      </c>
      <c r="AK2" s="103">
        <v>3</v>
      </c>
      <c r="AL2" s="103">
        <v>5</v>
      </c>
      <c r="AM2" s="103">
        <v>0</v>
      </c>
      <c r="AN2" s="103">
        <v>0</v>
      </c>
      <c r="AO2" s="103">
        <v>0</v>
      </c>
      <c r="AP2" s="103">
        <v>0</v>
      </c>
      <c r="AQ2" s="103">
        <v>0</v>
      </c>
      <c r="AR2" s="103">
        <v>0</v>
      </c>
      <c r="AS2" s="103">
        <v>0</v>
      </c>
      <c r="AT2" s="103">
        <v>0</v>
      </c>
      <c r="AU2" s="103">
        <v>8</v>
      </c>
      <c r="AV2" s="103">
        <v>14</v>
      </c>
      <c r="AW2" s="103">
        <v>6</v>
      </c>
      <c r="AX2" s="103">
        <v>0</v>
      </c>
      <c r="AY2" s="103">
        <v>0</v>
      </c>
      <c r="AZ2" s="103">
        <v>0</v>
      </c>
      <c r="BA2" s="103">
        <v>20</v>
      </c>
      <c r="BB2" s="103">
        <v>48</v>
      </c>
      <c r="BC2" s="103" t="s">
        <v>80</v>
      </c>
      <c r="BD2" s="103">
        <v>10</v>
      </c>
      <c r="BE2" s="103">
        <v>10</v>
      </c>
      <c r="BF2" s="103" t="s">
        <v>81</v>
      </c>
      <c r="BG2" s="103">
        <v>0</v>
      </c>
      <c r="BH2" s="103">
        <v>0</v>
      </c>
      <c r="BI2" s="103" t="s">
        <v>81</v>
      </c>
      <c r="BJ2" s="103">
        <v>0</v>
      </c>
      <c r="BK2" s="103">
        <v>0</v>
      </c>
      <c r="BL2" s="103" t="s">
        <v>81</v>
      </c>
      <c r="BM2" s="103">
        <v>0</v>
      </c>
      <c r="BN2" s="103">
        <v>0</v>
      </c>
      <c r="BO2" s="103">
        <v>10</v>
      </c>
      <c r="BP2" s="103">
        <v>2</v>
      </c>
      <c r="BQ2" s="103">
        <v>4</v>
      </c>
      <c r="BR2" s="103">
        <v>4</v>
      </c>
      <c r="BS2" s="103">
        <v>0</v>
      </c>
      <c r="BT2" s="103">
        <v>0</v>
      </c>
      <c r="BU2" s="103">
        <v>0</v>
      </c>
      <c r="BV2" s="103">
        <v>0</v>
      </c>
      <c r="BW2" s="103">
        <v>0</v>
      </c>
      <c r="BX2" s="104">
        <v>43800</v>
      </c>
      <c r="BY2" s="103">
        <f>DAY(EOMONTH(Base_Encuestas[[#This Row],[FECHA]],0))</f>
        <v>31</v>
      </c>
      <c r="BZ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" s="105">
        <f>+YEAR(Base_Encuestas[[#This Row],[FECHA]])</f>
        <v>2019</v>
      </c>
    </row>
    <row r="3" spans="1:79">
      <c r="A3" s="100" t="s">
        <v>82</v>
      </c>
      <c r="B3" s="100" t="s">
        <v>77</v>
      </c>
      <c r="C3" s="100" t="s">
        <v>78</v>
      </c>
      <c r="D3" s="102">
        <v>12</v>
      </c>
      <c r="E3" s="103">
        <v>30</v>
      </c>
      <c r="F3" s="103"/>
      <c r="G3" s="103"/>
      <c r="H3" s="103">
        <v>0</v>
      </c>
      <c r="I3" s="103">
        <v>4600.5</v>
      </c>
      <c r="J3" s="103">
        <f>Base_Encuestas[[#This Row],[VENTAS POR ALOJAMIENTO DURANTE EL MES DE LA ENCUESTA]]/1000</f>
        <v>4.6005000000000003</v>
      </c>
      <c r="K3" s="103">
        <v>50</v>
      </c>
      <c r="L3" s="103">
        <v>46</v>
      </c>
      <c r="M3" s="103">
        <v>20</v>
      </c>
      <c r="N3" s="103">
        <v>25</v>
      </c>
      <c r="O3" s="103"/>
      <c r="P3" s="102">
        <v>141</v>
      </c>
      <c r="Q3" s="103">
        <v>0</v>
      </c>
      <c r="R3" s="103">
        <v>0</v>
      </c>
      <c r="S3" s="103">
        <v>0</v>
      </c>
      <c r="T3" s="103">
        <v>0</v>
      </c>
      <c r="U3" s="103">
        <v>0</v>
      </c>
      <c r="V3" s="103">
        <v>0</v>
      </c>
      <c r="W3" s="103">
        <v>0</v>
      </c>
      <c r="X3" s="103">
        <v>0</v>
      </c>
      <c r="Y3" s="103">
        <v>0</v>
      </c>
      <c r="Z3" s="103">
        <v>0</v>
      </c>
      <c r="AA3" s="103">
        <v>195</v>
      </c>
      <c r="AB3" s="103">
        <v>141</v>
      </c>
      <c r="AC3" s="103">
        <v>336</v>
      </c>
      <c r="AD3" s="103">
        <v>195</v>
      </c>
      <c r="AE3" s="103">
        <v>141</v>
      </c>
      <c r="AF3" s="103">
        <v>336</v>
      </c>
      <c r="AG3" s="103" t="s">
        <v>83</v>
      </c>
      <c r="AH3" s="103" t="s">
        <v>84</v>
      </c>
      <c r="AI3" s="103">
        <v>0</v>
      </c>
      <c r="AJ3" s="103">
        <v>1</v>
      </c>
      <c r="AK3" s="103">
        <v>4</v>
      </c>
      <c r="AL3" s="103">
        <v>1</v>
      </c>
      <c r="AM3" s="103">
        <v>0</v>
      </c>
      <c r="AN3" s="103">
        <v>0</v>
      </c>
      <c r="AO3" s="103">
        <v>0</v>
      </c>
      <c r="AP3" s="103">
        <v>0</v>
      </c>
      <c r="AQ3" s="103">
        <v>0</v>
      </c>
      <c r="AR3" s="103">
        <v>0</v>
      </c>
      <c r="AS3" s="103">
        <v>0</v>
      </c>
      <c r="AT3" s="103">
        <v>0</v>
      </c>
      <c r="AU3" s="103">
        <v>6</v>
      </c>
      <c r="AV3" s="103">
        <v>0</v>
      </c>
      <c r="AW3" s="103">
        <v>0</v>
      </c>
      <c r="AX3" s="103">
        <v>0</v>
      </c>
      <c r="AY3" s="103">
        <v>0</v>
      </c>
      <c r="AZ3" s="103">
        <v>0</v>
      </c>
      <c r="BA3" s="103">
        <v>0</v>
      </c>
      <c r="BB3" s="103">
        <v>20</v>
      </c>
      <c r="BC3" s="103"/>
      <c r="BD3" s="103"/>
      <c r="BE3" s="103"/>
      <c r="BF3" s="103"/>
      <c r="BG3" s="103"/>
      <c r="BH3" s="103"/>
      <c r="BI3" s="103" t="s">
        <v>81</v>
      </c>
      <c r="BJ3" s="103">
        <v>0</v>
      </c>
      <c r="BK3" s="103">
        <v>0</v>
      </c>
      <c r="BL3" s="103" t="s">
        <v>81</v>
      </c>
      <c r="BM3" s="103">
        <v>0</v>
      </c>
      <c r="BN3" s="103">
        <v>0</v>
      </c>
      <c r="BO3" s="103">
        <v>4</v>
      </c>
      <c r="BP3" s="103">
        <v>10</v>
      </c>
      <c r="BQ3" s="103">
        <v>6</v>
      </c>
      <c r="BR3" s="103">
        <v>6</v>
      </c>
      <c r="BS3" s="103">
        <v>4</v>
      </c>
      <c r="BT3" s="103">
        <v>0</v>
      </c>
      <c r="BU3" s="103">
        <v>0</v>
      </c>
      <c r="BV3" s="103">
        <v>0</v>
      </c>
      <c r="BW3" s="103">
        <v>0</v>
      </c>
      <c r="BX3" s="104">
        <v>43800</v>
      </c>
      <c r="BY3" s="103">
        <f>DAY(EOMONTH(Base_Encuestas[[#This Row],[FECHA]],0))</f>
        <v>31</v>
      </c>
      <c r="BZ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" s="105">
        <f>+YEAR(Base_Encuestas[[#This Row],[FECHA]])</f>
        <v>2019</v>
      </c>
    </row>
    <row r="4" spans="1:79">
      <c r="A4" s="100" t="s">
        <v>82</v>
      </c>
      <c r="B4" s="100" t="s">
        <v>77</v>
      </c>
      <c r="C4" s="100" t="s">
        <v>78</v>
      </c>
      <c r="D4" s="102">
        <v>13</v>
      </c>
      <c r="E4" s="103">
        <v>35</v>
      </c>
      <c r="F4" s="103">
        <v>116958.81</v>
      </c>
      <c r="G4" s="103">
        <v>100450</v>
      </c>
      <c r="H4" s="103">
        <v>0</v>
      </c>
      <c r="I4" s="103"/>
      <c r="J4" s="103">
        <f>Base_Encuestas[[#This Row],[VENTAS POR ALOJAMIENTO DURANTE EL MES DE LA ENCUESTA]]/1000</f>
        <v>0</v>
      </c>
      <c r="K4" s="103"/>
      <c r="L4" s="103">
        <v>4</v>
      </c>
      <c r="M4" s="103">
        <v>2</v>
      </c>
      <c r="N4" s="103">
        <v>1</v>
      </c>
      <c r="O4" s="103">
        <v>6</v>
      </c>
      <c r="P4" s="102">
        <v>13</v>
      </c>
      <c r="Q4" s="103">
        <v>0</v>
      </c>
      <c r="R4" s="103">
        <v>0</v>
      </c>
      <c r="S4" s="103">
        <v>0</v>
      </c>
      <c r="T4" s="103">
        <v>0</v>
      </c>
      <c r="U4" s="103">
        <v>0</v>
      </c>
      <c r="V4" s="103">
        <v>0</v>
      </c>
      <c r="W4" s="103">
        <v>0</v>
      </c>
      <c r="X4" s="103">
        <v>0</v>
      </c>
      <c r="Y4" s="103">
        <v>0</v>
      </c>
      <c r="Z4" s="103">
        <v>0</v>
      </c>
      <c r="AA4" s="103">
        <v>3</v>
      </c>
      <c r="AB4" s="103">
        <v>14</v>
      </c>
      <c r="AC4" s="103">
        <v>17</v>
      </c>
      <c r="AD4" s="103">
        <v>14</v>
      </c>
      <c r="AE4" s="103">
        <v>35</v>
      </c>
      <c r="AF4" s="103">
        <v>49</v>
      </c>
      <c r="AG4" s="103" t="s">
        <v>83</v>
      </c>
      <c r="AH4" s="103" t="s">
        <v>85</v>
      </c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>
        <v>0</v>
      </c>
      <c r="AV4" s="103">
        <v>0</v>
      </c>
      <c r="AW4" s="103">
        <v>4</v>
      </c>
      <c r="AX4" s="103">
        <v>1</v>
      </c>
      <c r="AY4" s="103">
        <v>3</v>
      </c>
      <c r="AZ4" s="103">
        <v>5</v>
      </c>
      <c r="BA4" s="103">
        <v>13</v>
      </c>
      <c r="BB4" s="103">
        <v>70</v>
      </c>
      <c r="BC4" s="103" t="s">
        <v>86</v>
      </c>
      <c r="BD4" s="103">
        <v>5</v>
      </c>
      <c r="BE4" s="103">
        <v>-5</v>
      </c>
      <c r="BF4" s="103" t="s">
        <v>86</v>
      </c>
      <c r="BG4" s="103">
        <v>5</v>
      </c>
      <c r="BH4" s="103">
        <v>0</v>
      </c>
      <c r="BI4" s="103" t="s">
        <v>81</v>
      </c>
      <c r="BJ4" s="103">
        <v>0</v>
      </c>
      <c r="BK4" s="103">
        <v>0</v>
      </c>
      <c r="BL4" s="103" t="s">
        <v>81</v>
      </c>
      <c r="BM4" s="103">
        <v>0</v>
      </c>
      <c r="BN4" s="103">
        <v>0</v>
      </c>
      <c r="BO4" s="103"/>
      <c r="BP4" s="103"/>
      <c r="BQ4" s="103"/>
      <c r="BR4" s="103"/>
      <c r="BS4" s="103"/>
      <c r="BT4" s="103">
        <v>0</v>
      </c>
      <c r="BU4" s="103">
        <v>0</v>
      </c>
      <c r="BV4" s="103">
        <v>0</v>
      </c>
      <c r="BW4" s="103"/>
      <c r="BX4" s="104">
        <v>43800</v>
      </c>
      <c r="BY4" s="103">
        <f>DAY(EOMONTH(Base_Encuestas[[#This Row],[FECHA]],0))</f>
        <v>31</v>
      </c>
      <c r="BZ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" s="105">
        <f>+YEAR(Base_Encuestas[[#This Row],[FECHA]])</f>
        <v>2019</v>
      </c>
    </row>
    <row r="5" spans="1:79">
      <c r="A5" s="100" t="s">
        <v>87</v>
      </c>
      <c r="B5" s="100" t="s">
        <v>88</v>
      </c>
      <c r="C5" s="100" t="s">
        <v>89</v>
      </c>
      <c r="D5" s="102">
        <v>14</v>
      </c>
      <c r="E5" s="103">
        <v>40</v>
      </c>
      <c r="F5" s="103">
        <v>510000</v>
      </c>
      <c r="G5" s="103">
        <v>495000</v>
      </c>
      <c r="H5" s="103">
        <v>590000</v>
      </c>
      <c r="I5" s="103">
        <v>39000</v>
      </c>
      <c r="J5" s="103">
        <f>Base_Encuestas[[#This Row],[VENTAS POR ALOJAMIENTO DURANTE EL MES DE LA ENCUESTA]]/1000</f>
        <v>39</v>
      </c>
      <c r="K5" s="103"/>
      <c r="L5" s="103"/>
      <c r="M5" s="103"/>
      <c r="N5" s="103"/>
      <c r="O5" s="103">
        <v>176</v>
      </c>
      <c r="P5" s="102">
        <v>176</v>
      </c>
      <c r="Q5" s="103">
        <v>0</v>
      </c>
      <c r="R5" s="103"/>
      <c r="S5" s="103"/>
      <c r="T5" s="103"/>
      <c r="U5" s="103"/>
      <c r="V5" s="103">
        <v>0</v>
      </c>
      <c r="W5" s="103"/>
      <c r="X5" s="103"/>
      <c r="Y5" s="103"/>
      <c r="Z5" s="103"/>
      <c r="AA5" s="103">
        <v>48</v>
      </c>
      <c r="AB5" s="103">
        <v>306</v>
      </c>
      <c r="AC5" s="103">
        <v>354</v>
      </c>
      <c r="AD5" s="103">
        <v>48</v>
      </c>
      <c r="AE5" s="103">
        <v>306</v>
      </c>
      <c r="AF5" s="103">
        <v>354</v>
      </c>
      <c r="AG5" s="103" t="s">
        <v>79</v>
      </c>
      <c r="AH5" s="103"/>
      <c r="AI5" s="103"/>
      <c r="AJ5" s="103"/>
      <c r="AK5" s="103"/>
      <c r="AL5" s="103"/>
      <c r="AM5" s="103">
        <v>0</v>
      </c>
      <c r="AN5" s="103"/>
      <c r="AO5" s="103">
        <v>0</v>
      </c>
      <c r="AP5" s="103"/>
      <c r="AQ5" s="103">
        <v>0</v>
      </c>
      <c r="AR5" s="103"/>
      <c r="AS5" s="103">
        <v>0</v>
      </c>
      <c r="AT5" s="103"/>
      <c r="AU5" s="103">
        <v>0</v>
      </c>
      <c r="AV5" s="103">
        <v>8</v>
      </c>
      <c r="AW5" s="103">
        <v>52</v>
      </c>
      <c r="AX5" s="103">
        <v>2</v>
      </c>
      <c r="AY5" s="103">
        <v>0</v>
      </c>
      <c r="AZ5" s="103">
        <v>0</v>
      </c>
      <c r="BA5" s="103">
        <v>62</v>
      </c>
      <c r="BB5" s="103">
        <v>0</v>
      </c>
      <c r="BC5" s="103" t="s">
        <v>81</v>
      </c>
      <c r="BD5" s="103">
        <v>0</v>
      </c>
      <c r="BE5" s="103">
        <v>0</v>
      </c>
      <c r="BF5" s="103" t="s">
        <v>81</v>
      </c>
      <c r="BG5" s="103">
        <v>0</v>
      </c>
      <c r="BH5" s="103">
        <v>0</v>
      </c>
      <c r="BI5" s="103" t="s">
        <v>81</v>
      </c>
      <c r="BJ5" s="103">
        <v>0</v>
      </c>
      <c r="BK5" s="103">
        <v>0</v>
      </c>
      <c r="BL5" s="103" t="s">
        <v>81</v>
      </c>
      <c r="BM5" s="103">
        <v>0</v>
      </c>
      <c r="BN5" s="103">
        <v>0</v>
      </c>
      <c r="BO5" s="103">
        <v>0</v>
      </c>
      <c r="BP5" s="103">
        <v>0</v>
      </c>
      <c r="BQ5" s="103">
        <v>0</v>
      </c>
      <c r="BR5" s="103">
        <v>0</v>
      </c>
      <c r="BS5" s="103">
        <v>0</v>
      </c>
      <c r="BT5" s="103">
        <v>0</v>
      </c>
      <c r="BU5" s="103">
        <v>0</v>
      </c>
      <c r="BV5" s="103">
        <v>0</v>
      </c>
      <c r="BW5" s="103">
        <v>0</v>
      </c>
      <c r="BX5" s="104">
        <v>43800</v>
      </c>
      <c r="BY5" s="103">
        <f>DAY(EOMONTH(Base_Encuestas[[#This Row],[FECHA]],0))</f>
        <v>31</v>
      </c>
      <c r="BZ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" s="105">
        <f>+YEAR(Base_Encuestas[[#This Row],[FECHA]])</f>
        <v>2019</v>
      </c>
    </row>
    <row r="6" spans="1:79">
      <c r="A6" s="100" t="s">
        <v>76</v>
      </c>
      <c r="B6" s="100" t="s">
        <v>88</v>
      </c>
      <c r="C6" s="100" t="s">
        <v>78</v>
      </c>
      <c r="D6" s="102">
        <v>46</v>
      </c>
      <c r="E6" s="103">
        <v>92</v>
      </c>
      <c r="F6" s="103">
        <v>583692</v>
      </c>
      <c r="G6" s="103">
        <v>612985</v>
      </c>
      <c r="H6" s="103">
        <v>557570</v>
      </c>
      <c r="I6" s="103">
        <v>34515</v>
      </c>
      <c r="J6" s="103">
        <f>Base_Encuestas[[#This Row],[VENTAS POR ALOJAMIENTO DURANTE EL MES DE LA ENCUESTA]]/1000</f>
        <v>34.515000000000001</v>
      </c>
      <c r="K6" s="103"/>
      <c r="L6" s="103"/>
      <c r="M6" s="103"/>
      <c r="N6" s="103"/>
      <c r="O6" s="103">
        <v>615</v>
      </c>
      <c r="P6" s="102">
        <v>615</v>
      </c>
      <c r="Q6" s="103">
        <v>0</v>
      </c>
      <c r="R6" s="103">
        <v>0</v>
      </c>
      <c r="S6" s="103">
        <v>0</v>
      </c>
      <c r="T6" s="103">
        <v>0</v>
      </c>
      <c r="U6" s="103">
        <v>18</v>
      </c>
      <c r="V6" s="103">
        <v>0</v>
      </c>
      <c r="W6" s="103">
        <v>0</v>
      </c>
      <c r="X6" s="103">
        <v>0</v>
      </c>
      <c r="Y6" s="103">
        <v>0</v>
      </c>
      <c r="Z6" s="103">
        <v>0</v>
      </c>
      <c r="AA6" s="103">
        <v>319</v>
      </c>
      <c r="AB6" s="103">
        <v>615</v>
      </c>
      <c r="AC6" s="103">
        <v>934</v>
      </c>
      <c r="AD6" s="103">
        <v>319</v>
      </c>
      <c r="AE6" s="103">
        <v>615</v>
      </c>
      <c r="AF6" s="103">
        <v>934</v>
      </c>
      <c r="AG6" s="103" t="s">
        <v>83</v>
      </c>
      <c r="AH6" s="103" t="s">
        <v>90</v>
      </c>
      <c r="AI6" s="103">
        <v>2</v>
      </c>
      <c r="AJ6" s="103">
        <v>3</v>
      </c>
      <c r="AK6" s="103">
        <v>6</v>
      </c>
      <c r="AL6" s="103">
        <v>6</v>
      </c>
      <c r="AM6" s="103">
        <v>0</v>
      </c>
      <c r="AN6" s="103">
        <v>0</v>
      </c>
      <c r="AO6" s="103">
        <v>0</v>
      </c>
      <c r="AP6" s="103">
        <v>0</v>
      </c>
      <c r="AQ6" s="103">
        <v>0</v>
      </c>
      <c r="AR6" s="103">
        <v>0</v>
      </c>
      <c r="AS6" s="103">
        <v>1</v>
      </c>
      <c r="AT6" s="103">
        <v>1</v>
      </c>
      <c r="AU6" s="103">
        <v>19</v>
      </c>
      <c r="AV6" s="103">
        <v>0</v>
      </c>
      <c r="AW6" s="103">
        <v>0</v>
      </c>
      <c r="AX6" s="103">
        <v>0</v>
      </c>
      <c r="AY6" s="103">
        <v>0</v>
      </c>
      <c r="AZ6" s="103">
        <v>681</v>
      </c>
      <c r="BA6" s="103">
        <v>681</v>
      </c>
      <c r="BB6" s="103">
        <v>0</v>
      </c>
      <c r="BC6" s="103" t="s">
        <v>86</v>
      </c>
      <c r="BD6" s="103">
        <v>5</v>
      </c>
      <c r="BE6" s="103">
        <v>-5</v>
      </c>
      <c r="BF6" s="103" t="s">
        <v>86</v>
      </c>
      <c r="BG6" s="103">
        <v>5</v>
      </c>
      <c r="BH6" s="103">
        <v>-5</v>
      </c>
      <c r="BI6" s="103" t="s">
        <v>81</v>
      </c>
      <c r="BJ6" s="103">
        <v>0</v>
      </c>
      <c r="BK6" s="103">
        <v>0</v>
      </c>
      <c r="BL6" s="103" t="s">
        <v>81</v>
      </c>
      <c r="BM6" s="103">
        <v>0</v>
      </c>
      <c r="BN6" s="103">
        <v>0</v>
      </c>
      <c r="BO6" s="103">
        <v>0</v>
      </c>
      <c r="BP6" s="103">
        <v>0</v>
      </c>
      <c r="BQ6" s="103">
        <v>0</v>
      </c>
      <c r="BR6" s="103">
        <v>0</v>
      </c>
      <c r="BS6" s="103">
        <v>30</v>
      </c>
      <c r="BT6" s="103">
        <v>0</v>
      </c>
      <c r="BU6" s="103">
        <v>0</v>
      </c>
      <c r="BV6" s="103">
        <v>3</v>
      </c>
      <c r="BW6" s="103">
        <v>0</v>
      </c>
      <c r="BX6" s="104">
        <v>43800</v>
      </c>
      <c r="BY6" s="103">
        <f>DAY(EOMONTH(Base_Encuestas[[#This Row],[FECHA]],0))</f>
        <v>31</v>
      </c>
      <c r="BZ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" s="105">
        <f>+YEAR(Base_Encuestas[[#This Row],[FECHA]])</f>
        <v>2019</v>
      </c>
    </row>
    <row r="7" spans="1:79">
      <c r="A7" s="100" t="s">
        <v>76</v>
      </c>
      <c r="B7" s="100" t="s">
        <v>77</v>
      </c>
      <c r="C7" s="100" t="s">
        <v>78</v>
      </c>
      <c r="D7" s="102">
        <v>8</v>
      </c>
      <c r="E7" s="103">
        <v>8</v>
      </c>
      <c r="F7" s="103">
        <v>15000</v>
      </c>
      <c r="G7" s="103">
        <v>17300</v>
      </c>
      <c r="H7" s="103">
        <v>18900</v>
      </c>
      <c r="I7" s="103">
        <v>1325</v>
      </c>
      <c r="J7" s="103">
        <f>Base_Encuestas[[#This Row],[VENTAS POR ALOJAMIENTO DURANTE EL MES DE LA ENCUESTA]]/1000</f>
        <v>1.325</v>
      </c>
      <c r="K7" s="103">
        <v>1</v>
      </c>
      <c r="L7" s="103">
        <v>7</v>
      </c>
      <c r="M7" s="103"/>
      <c r="N7" s="103"/>
      <c r="O7" s="103"/>
      <c r="P7" s="102">
        <v>8</v>
      </c>
      <c r="Q7" s="103">
        <v>0</v>
      </c>
      <c r="R7" s="103">
        <v>0</v>
      </c>
      <c r="S7" s="103">
        <v>0</v>
      </c>
      <c r="T7" s="103">
        <v>0</v>
      </c>
      <c r="U7" s="103">
        <v>0</v>
      </c>
      <c r="V7" s="103">
        <v>0</v>
      </c>
      <c r="W7" s="103">
        <v>7</v>
      </c>
      <c r="X7" s="103">
        <v>0</v>
      </c>
      <c r="Y7" s="103">
        <v>0</v>
      </c>
      <c r="Z7" s="103">
        <v>0</v>
      </c>
      <c r="AA7" s="103">
        <v>7</v>
      </c>
      <c r="AB7" s="103">
        <v>15</v>
      </c>
      <c r="AC7" s="103">
        <v>22</v>
      </c>
      <c r="AD7" s="103">
        <v>14</v>
      </c>
      <c r="AE7" s="103">
        <v>30</v>
      </c>
      <c r="AF7" s="103">
        <v>44</v>
      </c>
      <c r="AG7" s="103" t="s">
        <v>79</v>
      </c>
      <c r="AH7" s="103"/>
      <c r="AI7" s="103">
        <v>1</v>
      </c>
      <c r="AJ7" s="103">
        <v>0</v>
      </c>
      <c r="AK7" s="103">
        <v>0</v>
      </c>
      <c r="AL7" s="103">
        <v>1</v>
      </c>
      <c r="AM7" s="103">
        <v>0</v>
      </c>
      <c r="AN7" s="103">
        <v>0</v>
      </c>
      <c r="AO7" s="103">
        <v>1</v>
      </c>
      <c r="AP7" s="103">
        <v>0</v>
      </c>
      <c r="AQ7" s="103">
        <v>0</v>
      </c>
      <c r="AR7" s="103">
        <v>0</v>
      </c>
      <c r="AS7" s="103">
        <v>0</v>
      </c>
      <c r="AT7" s="103">
        <v>0</v>
      </c>
      <c r="AU7" s="103">
        <v>3</v>
      </c>
      <c r="AV7" s="103">
        <v>1</v>
      </c>
      <c r="AW7" s="103">
        <v>7</v>
      </c>
      <c r="AX7" s="103">
        <v>0</v>
      </c>
      <c r="AY7" s="103">
        <v>0</v>
      </c>
      <c r="AZ7" s="103">
        <v>0</v>
      </c>
      <c r="BA7" s="103">
        <v>8</v>
      </c>
      <c r="BB7" s="103">
        <v>35</v>
      </c>
      <c r="BC7" s="103" t="s">
        <v>80</v>
      </c>
      <c r="BD7" s="103">
        <v>15</v>
      </c>
      <c r="BE7" s="103">
        <v>-15</v>
      </c>
      <c r="BF7" s="103" t="s">
        <v>86</v>
      </c>
      <c r="BG7" s="103">
        <v>10</v>
      </c>
      <c r="BH7" s="103">
        <v>-10</v>
      </c>
      <c r="BI7" s="103" t="s">
        <v>81</v>
      </c>
      <c r="BJ7" s="103">
        <v>0</v>
      </c>
      <c r="BK7" s="103">
        <v>0</v>
      </c>
      <c r="BL7" s="103" t="s">
        <v>81</v>
      </c>
      <c r="BM7" s="103">
        <v>0</v>
      </c>
      <c r="BN7" s="103">
        <v>0</v>
      </c>
      <c r="BO7" s="103">
        <v>1</v>
      </c>
      <c r="BP7" s="103">
        <v>7</v>
      </c>
      <c r="BQ7" s="103">
        <v>0</v>
      </c>
      <c r="BR7" s="103">
        <v>0</v>
      </c>
      <c r="BS7" s="103">
        <v>0</v>
      </c>
      <c r="BT7" s="103">
        <v>0</v>
      </c>
      <c r="BU7" s="103">
        <v>0</v>
      </c>
      <c r="BV7" s="103">
        <v>0</v>
      </c>
      <c r="BW7" s="103">
        <v>0</v>
      </c>
      <c r="BX7" s="104">
        <v>43800</v>
      </c>
      <c r="BY7" s="103">
        <f>DAY(EOMONTH(Base_Encuestas[[#This Row],[FECHA]],0))</f>
        <v>31</v>
      </c>
      <c r="BZ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7" s="105">
        <f>+YEAR(Base_Encuestas[[#This Row],[FECHA]])</f>
        <v>2019</v>
      </c>
    </row>
    <row r="8" spans="1:79">
      <c r="A8" s="100" t="s">
        <v>97</v>
      </c>
      <c r="B8" s="100" t="s">
        <v>88</v>
      </c>
      <c r="C8" s="100" t="s">
        <v>78</v>
      </c>
      <c r="D8" s="102">
        <v>25</v>
      </c>
      <c r="E8" s="103">
        <v>75</v>
      </c>
      <c r="F8" s="103"/>
      <c r="G8" s="103"/>
      <c r="H8" s="103">
        <v>0</v>
      </c>
      <c r="I8" s="103"/>
      <c r="J8" s="103">
        <f>Base_Encuestas[[#This Row],[VENTAS POR ALOJAMIENTO DURANTE EL MES DE LA ENCUESTA]]/1000</f>
        <v>0</v>
      </c>
      <c r="K8" s="103">
        <v>39</v>
      </c>
      <c r="L8" s="103">
        <v>99</v>
      </c>
      <c r="M8" s="103">
        <v>13</v>
      </c>
      <c r="N8" s="103"/>
      <c r="O8" s="103"/>
      <c r="P8" s="102">
        <v>151</v>
      </c>
      <c r="Q8" s="103">
        <v>0</v>
      </c>
      <c r="R8" s="103">
        <v>0</v>
      </c>
      <c r="S8" s="103">
        <v>0</v>
      </c>
      <c r="T8" s="103">
        <v>0</v>
      </c>
      <c r="U8" s="103">
        <v>0</v>
      </c>
      <c r="V8" s="103">
        <v>0</v>
      </c>
      <c r="W8" s="103">
        <v>0</v>
      </c>
      <c r="X8" s="103">
        <v>0</v>
      </c>
      <c r="Y8" s="103">
        <v>0</v>
      </c>
      <c r="Z8" s="103">
        <v>0</v>
      </c>
      <c r="AA8" s="103">
        <v>12</v>
      </c>
      <c r="AB8" s="103">
        <v>147</v>
      </c>
      <c r="AC8" s="103">
        <v>159</v>
      </c>
      <c r="AD8" s="103">
        <v>12</v>
      </c>
      <c r="AE8" s="103">
        <v>293</v>
      </c>
      <c r="AF8" s="103">
        <v>305</v>
      </c>
      <c r="AG8" s="103" t="s">
        <v>83</v>
      </c>
      <c r="AH8" s="103" t="s">
        <v>91</v>
      </c>
      <c r="AI8" s="103">
        <v>1</v>
      </c>
      <c r="AJ8" s="103">
        <v>4</v>
      </c>
      <c r="AK8" s="103">
        <v>3</v>
      </c>
      <c r="AL8" s="103">
        <v>2</v>
      </c>
      <c r="AM8" s="103">
        <v>0</v>
      </c>
      <c r="AN8" s="103">
        <v>0</v>
      </c>
      <c r="AO8" s="103">
        <v>1</v>
      </c>
      <c r="AP8" s="103">
        <v>0</v>
      </c>
      <c r="AQ8" s="103">
        <v>0</v>
      </c>
      <c r="AR8" s="103">
        <v>0</v>
      </c>
      <c r="AS8" s="103">
        <v>2</v>
      </c>
      <c r="AT8" s="103">
        <v>2</v>
      </c>
      <c r="AU8" s="103">
        <v>15</v>
      </c>
      <c r="AV8" s="103">
        <v>0</v>
      </c>
      <c r="AW8" s="103">
        <v>0</v>
      </c>
      <c r="AX8" s="103">
        <v>0</v>
      </c>
      <c r="AY8" s="103">
        <v>0</v>
      </c>
      <c r="AZ8" s="103">
        <v>0</v>
      </c>
      <c r="BA8" s="103">
        <v>0</v>
      </c>
      <c r="BB8" s="103">
        <v>0</v>
      </c>
      <c r="BC8" s="103" t="s">
        <v>86</v>
      </c>
      <c r="BD8" s="103">
        <v>0</v>
      </c>
      <c r="BE8" s="103">
        <v>0</v>
      </c>
      <c r="BF8" s="103" t="s">
        <v>86</v>
      </c>
      <c r="BG8" s="103">
        <v>0</v>
      </c>
      <c r="BH8" s="103">
        <v>0</v>
      </c>
      <c r="BI8" s="103" t="s">
        <v>86</v>
      </c>
      <c r="BJ8" s="103">
        <v>0</v>
      </c>
      <c r="BK8" s="103">
        <v>0</v>
      </c>
      <c r="BL8" s="103" t="s">
        <v>92</v>
      </c>
      <c r="BM8" s="103">
        <v>0</v>
      </c>
      <c r="BN8" s="103">
        <v>0</v>
      </c>
      <c r="BO8" s="103"/>
      <c r="BP8" s="103"/>
      <c r="BQ8" s="103"/>
      <c r="BR8" s="103"/>
      <c r="BS8" s="103"/>
      <c r="BT8" s="103">
        <v>0</v>
      </c>
      <c r="BU8" s="103">
        <v>0</v>
      </c>
      <c r="BV8" s="103">
        <v>0</v>
      </c>
      <c r="BW8" s="103"/>
      <c r="BX8" s="104">
        <v>43800</v>
      </c>
      <c r="BY8" s="103">
        <f>DAY(EOMONTH(Base_Encuestas[[#This Row],[FECHA]],0))</f>
        <v>31</v>
      </c>
      <c r="BZ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8" s="105">
        <f>+YEAR(Base_Encuestas[[#This Row],[FECHA]])</f>
        <v>2019</v>
      </c>
    </row>
    <row r="9" spans="1:79">
      <c r="A9" s="100" t="s">
        <v>93</v>
      </c>
      <c r="B9" s="100" t="s">
        <v>94</v>
      </c>
      <c r="C9" s="100" t="s">
        <v>95</v>
      </c>
      <c r="D9" s="102">
        <v>7</v>
      </c>
      <c r="E9" s="103">
        <v>18</v>
      </c>
      <c r="F9" s="103">
        <v>60000</v>
      </c>
      <c r="G9" s="103">
        <v>55000</v>
      </c>
      <c r="H9" s="103">
        <v>51000</v>
      </c>
      <c r="I9" s="103">
        <v>4078</v>
      </c>
      <c r="J9" s="103">
        <f>Base_Encuestas[[#This Row],[VENTAS POR ALOJAMIENTO DURANTE EL MES DE LA ENCUESTA]]/1000</f>
        <v>4.0780000000000003</v>
      </c>
      <c r="K9" s="103">
        <v>5</v>
      </c>
      <c r="L9" s="103">
        <v>28</v>
      </c>
      <c r="M9" s="103">
        <v>7</v>
      </c>
      <c r="N9" s="103"/>
      <c r="O9" s="103"/>
      <c r="P9" s="102">
        <v>40</v>
      </c>
      <c r="Q9" s="103">
        <v>0</v>
      </c>
      <c r="R9" s="103"/>
      <c r="S9" s="103"/>
      <c r="T9" s="103"/>
      <c r="U9" s="103"/>
      <c r="V9" s="103">
        <v>0</v>
      </c>
      <c r="W9" s="103"/>
      <c r="X9" s="103"/>
      <c r="Y9" s="103"/>
      <c r="Z9" s="103"/>
      <c r="AA9" s="103">
        <v>18</v>
      </c>
      <c r="AB9" s="103">
        <v>62</v>
      </c>
      <c r="AC9" s="103">
        <v>80</v>
      </c>
      <c r="AD9" s="103">
        <v>18</v>
      </c>
      <c r="AE9" s="103">
        <v>62</v>
      </c>
      <c r="AF9" s="103">
        <v>80</v>
      </c>
      <c r="AG9" s="103" t="s">
        <v>79</v>
      </c>
      <c r="AH9" s="103"/>
      <c r="AI9" s="103">
        <v>1</v>
      </c>
      <c r="AJ9" s="103">
        <v>1</v>
      </c>
      <c r="AK9" s="103">
        <v>1</v>
      </c>
      <c r="AL9" s="103">
        <v>1</v>
      </c>
      <c r="AM9" s="103">
        <v>1</v>
      </c>
      <c r="AN9" s="103">
        <v>0</v>
      </c>
      <c r="AO9" s="103">
        <v>0</v>
      </c>
      <c r="AP9" s="103">
        <v>0</v>
      </c>
      <c r="AQ9" s="103">
        <v>0</v>
      </c>
      <c r="AR9" s="103">
        <v>0</v>
      </c>
      <c r="AS9" s="103">
        <v>2</v>
      </c>
      <c r="AT9" s="103">
        <v>0</v>
      </c>
      <c r="AU9" s="103">
        <v>7</v>
      </c>
      <c r="AV9" s="103">
        <v>8</v>
      </c>
      <c r="AW9" s="103">
        <v>27</v>
      </c>
      <c r="AX9" s="103">
        <v>4</v>
      </c>
      <c r="AY9" s="103">
        <v>0</v>
      </c>
      <c r="AZ9" s="103">
        <v>0</v>
      </c>
      <c r="BA9" s="103">
        <v>39</v>
      </c>
      <c r="BB9" s="103">
        <v>0</v>
      </c>
      <c r="BC9" s="103" t="s">
        <v>81</v>
      </c>
      <c r="BD9" s="103">
        <v>0</v>
      </c>
      <c r="BE9" s="103">
        <v>0</v>
      </c>
      <c r="BF9" s="103" t="s">
        <v>81</v>
      </c>
      <c r="BG9" s="103">
        <v>0</v>
      </c>
      <c r="BH9" s="103">
        <v>0</v>
      </c>
      <c r="BI9" s="103" t="s">
        <v>81</v>
      </c>
      <c r="BJ9" s="103">
        <v>0</v>
      </c>
      <c r="BK9" s="103">
        <v>0</v>
      </c>
      <c r="BL9" s="103" t="s">
        <v>81</v>
      </c>
      <c r="BM9" s="103">
        <v>0</v>
      </c>
      <c r="BN9" s="103">
        <v>0</v>
      </c>
      <c r="BO9" s="103">
        <v>0</v>
      </c>
      <c r="BP9" s="103">
        <v>10</v>
      </c>
      <c r="BQ9" s="103">
        <v>0</v>
      </c>
      <c r="BR9" s="103">
        <v>0</v>
      </c>
      <c r="BS9" s="103">
        <v>0</v>
      </c>
      <c r="BT9" s="103">
        <v>0</v>
      </c>
      <c r="BU9" s="103">
        <v>0</v>
      </c>
      <c r="BV9" s="103">
        <v>1</v>
      </c>
      <c r="BW9" s="103">
        <v>0</v>
      </c>
      <c r="BX9" s="104">
        <v>43800</v>
      </c>
      <c r="BY9" s="103">
        <f>DAY(EOMONTH(Base_Encuestas[[#This Row],[FECHA]],0))</f>
        <v>31</v>
      </c>
      <c r="BZ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9" s="105">
        <f>+YEAR(Base_Encuestas[[#This Row],[FECHA]])</f>
        <v>2019</v>
      </c>
    </row>
    <row r="10" spans="1:79">
      <c r="A10" s="100" t="s">
        <v>93</v>
      </c>
      <c r="B10" s="100" t="s">
        <v>94</v>
      </c>
      <c r="C10" s="100" t="s">
        <v>96</v>
      </c>
      <c r="D10" s="102">
        <v>11</v>
      </c>
      <c r="E10" s="103"/>
      <c r="F10" s="103">
        <v>23248</v>
      </c>
      <c r="G10" s="103">
        <v>20741</v>
      </c>
      <c r="H10" s="103">
        <v>23416</v>
      </c>
      <c r="I10" s="103">
        <v>3790</v>
      </c>
      <c r="J10" s="103">
        <f>Base_Encuestas[[#This Row],[VENTAS POR ALOJAMIENTO DURANTE EL MES DE LA ENCUESTA]]/1000</f>
        <v>3.79</v>
      </c>
      <c r="K10" s="103"/>
      <c r="L10" s="103">
        <v>26</v>
      </c>
      <c r="M10" s="103">
        <v>2</v>
      </c>
      <c r="N10" s="103">
        <v>4</v>
      </c>
      <c r="O10" s="103"/>
      <c r="P10" s="102">
        <v>32</v>
      </c>
      <c r="Q10" s="103">
        <v>0</v>
      </c>
      <c r="R10" s="103">
        <v>0</v>
      </c>
      <c r="S10" s="103">
        <v>0</v>
      </c>
      <c r="T10" s="103">
        <v>0</v>
      </c>
      <c r="U10" s="103">
        <v>0</v>
      </c>
      <c r="V10" s="103">
        <v>0</v>
      </c>
      <c r="W10" s="103">
        <v>0</v>
      </c>
      <c r="X10" s="103">
        <v>0</v>
      </c>
      <c r="Y10" s="103">
        <v>0</v>
      </c>
      <c r="Z10" s="103">
        <v>0</v>
      </c>
      <c r="AA10" s="103">
        <v>40</v>
      </c>
      <c r="AB10" s="103">
        <v>12</v>
      </c>
      <c r="AC10" s="103">
        <v>52</v>
      </c>
      <c r="AD10" s="103">
        <v>40</v>
      </c>
      <c r="AE10" s="103">
        <v>12</v>
      </c>
      <c r="AF10" s="103">
        <v>52</v>
      </c>
      <c r="AG10" s="103" t="s">
        <v>79</v>
      </c>
      <c r="AH10" s="103"/>
      <c r="AI10" s="103">
        <v>1</v>
      </c>
      <c r="AJ10" s="103">
        <v>1</v>
      </c>
      <c r="AK10" s="103">
        <v>0</v>
      </c>
      <c r="AL10" s="103">
        <v>0</v>
      </c>
      <c r="AM10" s="103">
        <v>0</v>
      </c>
      <c r="AN10" s="103">
        <v>0</v>
      </c>
      <c r="AO10" s="103">
        <v>0</v>
      </c>
      <c r="AP10" s="103">
        <v>0</v>
      </c>
      <c r="AQ10" s="103">
        <v>0</v>
      </c>
      <c r="AR10" s="103">
        <v>0</v>
      </c>
      <c r="AS10" s="103">
        <v>1</v>
      </c>
      <c r="AT10" s="103">
        <v>1</v>
      </c>
      <c r="AU10" s="103">
        <v>4</v>
      </c>
      <c r="AV10" s="103">
        <v>4</v>
      </c>
      <c r="AW10" s="103">
        <v>24</v>
      </c>
      <c r="AX10" s="103">
        <v>0</v>
      </c>
      <c r="AY10" s="103">
        <v>0</v>
      </c>
      <c r="AZ10" s="103">
        <v>0</v>
      </c>
      <c r="BA10" s="103">
        <v>28</v>
      </c>
      <c r="BB10" s="103">
        <v>28</v>
      </c>
      <c r="BC10" s="103" t="s">
        <v>86</v>
      </c>
      <c r="BD10" s="103">
        <v>10</v>
      </c>
      <c r="BE10" s="103">
        <v>-10</v>
      </c>
      <c r="BF10" s="103" t="s">
        <v>86</v>
      </c>
      <c r="BG10" s="103">
        <v>20</v>
      </c>
      <c r="BH10" s="103">
        <v>-20</v>
      </c>
      <c r="BI10" s="103" t="s">
        <v>81</v>
      </c>
      <c r="BJ10" s="103">
        <v>0</v>
      </c>
      <c r="BK10" s="103">
        <v>0</v>
      </c>
      <c r="BL10" s="103" t="s">
        <v>81</v>
      </c>
      <c r="BM10" s="103">
        <v>0</v>
      </c>
      <c r="BN10" s="103">
        <v>0</v>
      </c>
      <c r="BO10" s="103">
        <v>0</v>
      </c>
      <c r="BP10" s="103">
        <v>0</v>
      </c>
      <c r="BQ10" s="103">
        <v>0</v>
      </c>
      <c r="BR10" s="103">
        <v>0</v>
      </c>
      <c r="BS10" s="103">
        <v>0</v>
      </c>
      <c r="BT10" s="103">
        <v>0</v>
      </c>
      <c r="BU10" s="103">
        <v>0</v>
      </c>
      <c r="BV10" s="103">
        <v>0</v>
      </c>
      <c r="BW10" s="103">
        <v>0</v>
      </c>
      <c r="BX10" s="104">
        <v>43800</v>
      </c>
      <c r="BY10" s="103">
        <f>DAY(EOMONTH(Base_Encuestas[[#This Row],[FECHA]],0))</f>
        <v>31</v>
      </c>
      <c r="BZ1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0" s="105">
        <f>+YEAR(Base_Encuestas[[#This Row],[FECHA]])</f>
        <v>2019</v>
      </c>
    </row>
    <row r="11" spans="1:79">
      <c r="A11" s="100" t="s">
        <v>76</v>
      </c>
      <c r="B11" s="100" t="s">
        <v>77</v>
      </c>
      <c r="C11" s="100" t="s">
        <v>78</v>
      </c>
      <c r="D11" s="102">
        <v>10</v>
      </c>
      <c r="E11" s="103">
        <v>19</v>
      </c>
      <c r="F11" s="103">
        <v>31125.78</v>
      </c>
      <c r="G11" s="103">
        <v>35222.129999999997</v>
      </c>
      <c r="H11" s="103">
        <v>32401.54</v>
      </c>
      <c r="I11" s="103">
        <v>5691.75</v>
      </c>
      <c r="J11" s="103">
        <f>Base_Encuestas[[#This Row],[VENTAS POR ALOJAMIENTO DURANTE EL MES DE LA ENCUESTA]]/1000</f>
        <v>5.6917499999999999</v>
      </c>
      <c r="K11" s="103">
        <v>58</v>
      </c>
      <c r="L11" s="103">
        <v>56</v>
      </c>
      <c r="M11" s="103"/>
      <c r="N11" s="103"/>
      <c r="O11" s="103"/>
      <c r="P11" s="102">
        <v>114</v>
      </c>
      <c r="Q11" s="103">
        <v>0</v>
      </c>
      <c r="R11" s="103"/>
      <c r="S11" s="103"/>
      <c r="T11" s="103"/>
      <c r="U11" s="103"/>
      <c r="V11" s="103">
        <v>0</v>
      </c>
      <c r="W11" s="103"/>
      <c r="X11" s="103"/>
      <c r="Y11" s="103"/>
      <c r="Z11" s="103"/>
      <c r="AA11" s="103"/>
      <c r="AB11" s="103">
        <v>21</v>
      </c>
      <c r="AC11" s="103">
        <v>21</v>
      </c>
      <c r="AD11" s="103"/>
      <c r="AE11" s="103">
        <v>106</v>
      </c>
      <c r="AF11" s="103">
        <v>106</v>
      </c>
      <c r="AG11" s="103" t="s">
        <v>79</v>
      </c>
      <c r="AH11" s="103"/>
      <c r="AI11" s="103"/>
      <c r="AJ11" s="103"/>
      <c r="AK11" s="103">
        <v>2</v>
      </c>
      <c r="AL11" s="103"/>
      <c r="AM11" s="103">
        <v>0</v>
      </c>
      <c r="AN11" s="103"/>
      <c r="AO11" s="103">
        <v>0</v>
      </c>
      <c r="AP11" s="103"/>
      <c r="AQ11" s="103">
        <v>0</v>
      </c>
      <c r="AR11" s="103"/>
      <c r="AS11" s="103">
        <v>0</v>
      </c>
      <c r="AT11" s="103"/>
      <c r="AU11" s="103">
        <v>2</v>
      </c>
      <c r="AV11" s="103">
        <v>17</v>
      </c>
      <c r="AW11" s="103">
        <v>17</v>
      </c>
      <c r="AX11" s="103">
        <v>0</v>
      </c>
      <c r="AY11" s="103">
        <v>0</v>
      </c>
      <c r="AZ11" s="103">
        <v>0</v>
      </c>
      <c r="BA11" s="103">
        <v>34</v>
      </c>
      <c r="BB11" s="103">
        <v>0</v>
      </c>
      <c r="BC11" s="103" t="s">
        <v>80</v>
      </c>
      <c r="BD11" s="103">
        <v>5</v>
      </c>
      <c r="BE11" s="103">
        <v>-5</v>
      </c>
      <c r="BF11" s="103" t="s">
        <v>80</v>
      </c>
      <c r="BG11" s="103">
        <v>2</v>
      </c>
      <c r="BH11" s="103">
        <v>2</v>
      </c>
      <c r="BI11" s="103" t="s">
        <v>81</v>
      </c>
      <c r="BJ11" s="103">
        <v>0</v>
      </c>
      <c r="BK11" s="103">
        <v>0</v>
      </c>
      <c r="BL11" s="103" t="s">
        <v>81</v>
      </c>
      <c r="BM11" s="103">
        <v>0</v>
      </c>
      <c r="BN11" s="103">
        <v>0</v>
      </c>
      <c r="BO11" s="103">
        <v>10</v>
      </c>
      <c r="BP11" s="103">
        <v>15</v>
      </c>
      <c r="BQ11" s="103">
        <v>0</v>
      </c>
      <c r="BR11" s="103">
        <v>0</v>
      </c>
      <c r="BS11" s="103">
        <v>0</v>
      </c>
      <c r="BT11" s="103">
        <v>1</v>
      </c>
      <c r="BU11" s="103">
        <v>0</v>
      </c>
      <c r="BV11" s="103">
        <v>0</v>
      </c>
      <c r="BW11" s="103">
        <v>0</v>
      </c>
      <c r="BX11" s="104">
        <v>43800</v>
      </c>
      <c r="BY11" s="103">
        <f>DAY(EOMONTH(Base_Encuestas[[#This Row],[FECHA]],0))</f>
        <v>31</v>
      </c>
      <c r="BZ1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1" s="105">
        <f>+YEAR(Base_Encuestas[[#This Row],[FECHA]])</f>
        <v>2019</v>
      </c>
    </row>
    <row r="12" spans="1:79">
      <c r="A12" s="100" t="s">
        <v>76</v>
      </c>
      <c r="B12" s="100" t="s">
        <v>77</v>
      </c>
      <c r="C12" s="100" t="s">
        <v>78</v>
      </c>
      <c r="D12" s="102">
        <v>20</v>
      </c>
      <c r="E12" s="103">
        <v>41</v>
      </c>
      <c r="F12" s="103">
        <v>251694.57</v>
      </c>
      <c r="G12" s="103">
        <v>98680.99</v>
      </c>
      <c r="H12" s="103">
        <v>112752.48</v>
      </c>
      <c r="I12" s="103">
        <v>6330.09</v>
      </c>
      <c r="J12" s="103">
        <f>Base_Encuestas[[#This Row],[VENTAS POR ALOJAMIENTO DURANTE EL MES DE LA ENCUESTA]]/1000</f>
        <v>6.3300900000000002</v>
      </c>
      <c r="K12" s="103">
        <v>68</v>
      </c>
      <c r="L12" s="103">
        <v>114</v>
      </c>
      <c r="M12" s="103">
        <v>29</v>
      </c>
      <c r="N12" s="103"/>
      <c r="O12" s="103">
        <v>4</v>
      </c>
      <c r="P12" s="102">
        <v>215</v>
      </c>
      <c r="Q12" s="103">
        <v>0</v>
      </c>
      <c r="R12" s="103">
        <v>0</v>
      </c>
      <c r="S12" s="103">
        <v>0</v>
      </c>
      <c r="T12" s="103">
        <v>0</v>
      </c>
      <c r="U12" s="103">
        <v>0</v>
      </c>
      <c r="V12" s="103">
        <v>0</v>
      </c>
      <c r="W12" s="103">
        <v>0</v>
      </c>
      <c r="X12" s="103">
        <v>0</v>
      </c>
      <c r="Y12" s="103">
        <v>0</v>
      </c>
      <c r="Z12" s="103">
        <v>0</v>
      </c>
      <c r="AA12" s="103">
        <v>16</v>
      </c>
      <c r="AB12" s="103">
        <v>207</v>
      </c>
      <c r="AC12" s="103">
        <v>223</v>
      </c>
      <c r="AD12" s="103">
        <v>16</v>
      </c>
      <c r="AE12" s="103">
        <v>367</v>
      </c>
      <c r="AF12" s="103">
        <v>383</v>
      </c>
      <c r="AG12" s="103" t="s">
        <v>79</v>
      </c>
      <c r="AH12" s="103"/>
      <c r="AI12" s="103">
        <v>0</v>
      </c>
      <c r="AJ12" s="103">
        <v>2</v>
      </c>
      <c r="AK12" s="103">
        <v>3</v>
      </c>
      <c r="AL12" s="103">
        <v>3</v>
      </c>
      <c r="AM12" s="103">
        <v>0</v>
      </c>
      <c r="AN12" s="103">
        <v>0</v>
      </c>
      <c r="AO12" s="103">
        <v>0</v>
      </c>
      <c r="AP12" s="103">
        <v>0</v>
      </c>
      <c r="AQ12" s="103">
        <v>0</v>
      </c>
      <c r="AR12" s="103">
        <v>0</v>
      </c>
      <c r="AS12" s="103">
        <v>1</v>
      </c>
      <c r="AT12" s="103">
        <v>0</v>
      </c>
      <c r="AU12" s="103">
        <v>9</v>
      </c>
      <c r="AV12" s="103">
        <v>104</v>
      </c>
      <c r="AW12" s="103">
        <v>136</v>
      </c>
      <c r="AX12" s="103">
        <v>0</v>
      </c>
      <c r="AY12" s="103">
        <v>1</v>
      </c>
      <c r="AZ12" s="103">
        <v>8</v>
      </c>
      <c r="BA12" s="103">
        <v>249</v>
      </c>
      <c r="BB12" s="103">
        <v>388</v>
      </c>
      <c r="BC12" s="103" t="s">
        <v>80</v>
      </c>
      <c r="BD12" s="103">
        <v>2</v>
      </c>
      <c r="BE12" s="103">
        <v>-2</v>
      </c>
      <c r="BF12" s="103" t="s">
        <v>80</v>
      </c>
      <c r="BG12" s="103">
        <v>2</v>
      </c>
      <c r="BH12" s="103">
        <v>2</v>
      </c>
      <c r="BI12" s="103" t="s">
        <v>81</v>
      </c>
      <c r="BJ12" s="103">
        <v>0</v>
      </c>
      <c r="BK12" s="103">
        <v>0</v>
      </c>
      <c r="BL12" s="103" t="s">
        <v>81</v>
      </c>
      <c r="BM12" s="103">
        <v>0</v>
      </c>
      <c r="BN12" s="103">
        <v>0</v>
      </c>
      <c r="BO12" s="103">
        <v>4</v>
      </c>
      <c r="BP12" s="103">
        <v>10</v>
      </c>
      <c r="BQ12" s="103">
        <v>4</v>
      </c>
      <c r="BR12" s="103">
        <v>2</v>
      </c>
      <c r="BS12" s="103">
        <v>0</v>
      </c>
      <c r="BT12" s="103">
        <v>0</v>
      </c>
      <c r="BU12" s="103">
        <v>0</v>
      </c>
      <c r="BV12" s="103">
        <v>0</v>
      </c>
      <c r="BW12" s="103">
        <v>0</v>
      </c>
      <c r="BX12" s="104">
        <v>43800</v>
      </c>
      <c r="BY12" s="103">
        <f>DAY(EOMONTH(Base_Encuestas[[#This Row],[FECHA]],0))</f>
        <v>31</v>
      </c>
      <c r="BZ1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2" s="105">
        <f>+YEAR(Base_Encuestas[[#This Row],[FECHA]])</f>
        <v>2019</v>
      </c>
    </row>
    <row r="13" spans="1:79">
      <c r="A13" s="100" t="s">
        <v>97</v>
      </c>
      <c r="B13" s="100" t="s">
        <v>88</v>
      </c>
      <c r="C13" s="100" t="s">
        <v>78</v>
      </c>
      <c r="D13" s="102">
        <v>18</v>
      </c>
      <c r="E13" s="103">
        <v>30</v>
      </c>
      <c r="F13" s="103">
        <v>84840</v>
      </c>
      <c r="G13" s="103">
        <v>74763</v>
      </c>
      <c r="H13" s="103">
        <v>105757</v>
      </c>
      <c r="I13" s="103">
        <v>3657</v>
      </c>
      <c r="J13" s="103">
        <f>Base_Encuestas[[#This Row],[VENTAS POR ALOJAMIENTO DURANTE EL MES DE LA ENCUESTA]]/1000</f>
        <v>3.657</v>
      </c>
      <c r="K13" s="103">
        <v>21</v>
      </c>
      <c r="L13" s="103">
        <v>5</v>
      </c>
      <c r="M13" s="103">
        <v>15</v>
      </c>
      <c r="N13" s="103">
        <v>1</v>
      </c>
      <c r="O13" s="103"/>
      <c r="P13" s="102">
        <v>42</v>
      </c>
      <c r="Q13" s="103">
        <v>0</v>
      </c>
      <c r="R13" s="103"/>
      <c r="S13" s="103"/>
      <c r="T13" s="103"/>
      <c r="U13" s="103"/>
      <c r="V13" s="103">
        <v>0</v>
      </c>
      <c r="W13" s="103"/>
      <c r="X13" s="103"/>
      <c r="Y13" s="103"/>
      <c r="Z13" s="103"/>
      <c r="AA13" s="103"/>
      <c r="AB13" s="103">
        <v>15</v>
      </c>
      <c r="AC13" s="103">
        <v>15</v>
      </c>
      <c r="AD13" s="103"/>
      <c r="AE13" s="103">
        <v>15</v>
      </c>
      <c r="AF13" s="103">
        <v>15</v>
      </c>
      <c r="AG13" s="103" t="s">
        <v>83</v>
      </c>
      <c r="AH13" s="103"/>
      <c r="AI13" s="103"/>
      <c r="AJ13" s="103"/>
      <c r="AK13" s="103">
        <v>4</v>
      </c>
      <c r="AL13" s="103">
        <v>2</v>
      </c>
      <c r="AM13" s="103">
        <v>0</v>
      </c>
      <c r="AN13" s="103"/>
      <c r="AO13" s="103">
        <v>0</v>
      </c>
      <c r="AP13" s="103"/>
      <c r="AQ13" s="103">
        <v>0</v>
      </c>
      <c r="AR13" s="103"/>
      <c r="AS13" s="103">
        <v>0</v>
      </c>
      <c r="AT13" s="103"/>
      <c r="AU13" s="103">
        <v>6</v>
      </c>
      <c r="AV13" s="103">
        <v>4</v>
      </c>
      <c r="AW13" s="103">
        <v>7</v>
      </c>
      <c r="AX13" s="103">
        <v>0</v>
      </c>
      <c r="AY13" s="103">
        <v>0</v>
      </c>
      <c r="AZ13" s="103">
        <v>0</v>
      </c>
      <c r="BA13" s="103">
        <v>11</v>
      </c>
      <c r="BB13" s="103">
        <v>0</v>
      </c>
      <c r="BC13" s="103" t="s">
        <v>81</v>
      </c>
      <c r="BD13" s="103">
        <v>0</v>
      </c>
      <c r="BE13" s="103">
        <v>0</v>
      </c>
      <c r="BF13" s="103" t="s">
        <v>81</v>
      </c>
      <c r="BG13" s="103">
        <v>0</v>
      </c>
      <c r="BH13" s="103">
        <v>0</v>
      </c>
      <c r="BI13" s="103" t="s">
        <v>81</v>
      </c>
      <c r="BJ13" s="103">
        <v>0</v>
      </c>
      <c r="BK13" s="103">
        <v>0</v>
      </c>
      <c r="BL13" s="103" t="s">
        <v>81</v>
      </c>
      <c r="BM13" s="103">
        <v>0</v>
      </c>
      <c r="BN13" s="103">
        <v>0</v>
      </c>
      <c r="BO13" s="103">
        <v>6</v>
      </c>
      <c r="BP13" s="103">
        <v>2</v>
      </c>
      <c r="BQ13" s="103">
        <v>3</v>
      </c>
      <c r="BR13" s="103">
        <v>1</v>
      </c>
      <c r="BS13" s="103"/>
      <c r="BT13" s="103">
        <v>0</v>
      </c>
      <c r="BU13" s="103">
        <v>0</v>
      </c>
      <c r="BV13" s="103">
        <v>0</v>
      </c>
      <c r="BW13" s="103">
        <v>0</v>
      </c>
      <c r="BX13" s="104">
        <v>43800</v>
      </c>
      <c r="BY13" s="103">
        <f>DAY(EOMONTH(Base_Encuestas[[#This Row],[FECHA]],0))</f>
        <v>31</v>
      </c>
      <c r="BZ1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3" s="105">
        <f>+YEAR(Base_Encuestas[[#This Row],[FECHA]])</f>
        <v>2019</v>
      </c>
    </row>
    <row r="14" spans="1:79">
      <c r="A14" s="100" t="s">
        <v>82</v>
      </c>
      <c r="B14" s="100" t="s">
        <v>88</v>
      </c>
      <c r="C14" s="100" t="s">
        <v>78</v>
      </c>
      <c r="D14" s="102">
        <v>23</v>
      </c>
      <c r="E14" s="103">
        <v>50</v>
      </c>
      <c r="F14" s="103">
        <v>84000</v>
      </c>
      <c r="G14" s="103">
        <v>91000</v>
      </c>
      <c r="H14" s="103">
        <v>63000</v>
      </c>
      <c r="I14" s="103">
        <v>3600</v>
      </c>
      <c r="J14" s="103">
        <f>Base_Encuestas[[#This Row],[VENTAS POR ALOJAMIENTO DURANTE EL MES DE LA ENCUESTA]]/1000</f>
        <v>3.6</v>
      </c>
      <c r="K14" s="103">
        <v>25</v>
      </c>
      <c r="L14" s="103">
        <v>5</v>
      </c>
      <c r="M14" s="103">
        <v>10</v>
      </c>
      <c r="N14" s="103">
        <v>5</v>
      </c>
      <c r="O14" s="103"/>
      <c r="P14" s="102">
        <v>45</v>
      </c>
      <c r="Q14" s="103">
        <v>0</v>
      </c>
      <c r="R14" s="103"/>
      <c r="S14" s="103"/>
      <c r="T14" s="103"/>
      <c r="U14" s="103"/>
      <c r="V14" s="103">
        <v>0</v>
      </c>
      <c r="W14" s="103"/>
      <c r="X14" s="103"/>
      <c r="Y14" s="103"/>
      <c r="Z14" s="103"/>
      <c r="AA14" s="103">
        <v>22</v>
      </c>
      <c r="AB14" s="103">
        <v>28</v>
      </c>
      <c r="AC14" s="103">
        <v>50</v>
      </c>
      <c r="AD14" s="103">
        <v>22</v>
      </c>
      <c r="AE14" s="103">
        <v>28</v>
      </c>
      <c r="AF14" s="103">
        <v>50</v>
      </c>
      <c r="AG14" s="103" t="s">
        <v>79</v>
      </c>
      <c r="AH14" s="103"/>
      <c r="AI14" s="103">
        <v>0</v>
      </c>
      <c r="AJ14" s="103">
        <v>0</v>
      </c>
      <c r="AK14" s="103">
        <v>2</v>
      </c>
      <c r="AL14" s="103">
        <v>1</v>
      </c>
      <c r="AM14" s="103">
        <v>0</v>
      </c>
      <c r="AN14" s="103">
        <v>0</v>
      </c>
      <c r="AO14" s="103">
        <v>1</v>
      </c>
      <c r="AP14" s="103">
        <v>0</v>
      </c>
      <c r="AQ14" s="103">
        <v>0</v>
      </c>
      <c r="AR14" s="103">
        <v>0</v>
      </c>
      <c r="AS14" s="103">
        <v>0</v>
      </c>
      <c r="AT14" s="103">
        <v>0</v>
      </c>
      <c r="AU14" s="103">
        <v>4</v>
      </c>
      <c r="AV14" s="103">
        <v>4</v>
      </c>
      <c r="AW14" s="103">
        <v>6</v>
      </c>
      <c r="AX14" s="103">
        <v>10</v>
      </c>
      <c r="AY14" s="103">
        <v>3</v>
      </c>
      <c r="AZ14" s="103">
        <v>0</v>
      </c>
      <c r="BA14" s="103">
        <v>23</v>
      </c>
      <c r="BB14" s="103">
        <v>10</v>
      </c>
      <c r="BC14" s="103" t="s">
        <v>80</v>
      </c>
      <c r="BD14" s="103">
        <v>5</v>
      </c>
      <c r="BE14" s="103">
        <v>-5</v>
      </c>
      <c r="BF14" s="103" t="s">
        <v>81</v>
      </c>
      <c r="BG14" s="103">
        <v>0</v>
      </c>
      <c r="BH14" s="103">
        <v>0</v>
      </c>
      <c r="BI14" s="103" t="s">
        <v>81</v>
      </c>
      <c r="BJ14" s="103">
        <v>0</v>
      </c>
      <c r="BK14" s="103">
        <v>0</v>
      </c>
      <c r="BL14" s="103" t="s">
        <v>81</v>
      </c>
      <c r="BM14" s="103">
        <v>0</v>
      </c>
      <c r="BN14" s="103">
        <v>0</v>
      </c>
      <c r="BO14" s="103">
        <v>3</v>
      </c>
      <c r="BP14" s="103">
        <v>3</v>
      </c>
      <c r="BQ14" s="103">
        <v>2</v>
      </c>
      <c r="BR14" s="103">
        <v>2</v>
      </c>
      <c r="BS14" s="103"/>
      <c r="BT14" s="103">
        <v>0</v>
      </c>
      <c r="BU14" s="103">
        <v>2</v>
      </c>
      <c r="BV14" s="103">
        <v>1</v>
      </c>
      <c r="BW14" s="103">
        <v>0</v>
      </c>
      <c r="BX14" s="104">
        <v>43800</v>
      </c>
      <c r="BY14" s="103">
        <f>DAY(EOMONTH(Base_Encuestas[[#This Row],[FECHA]],0))</f>
        <v>31</v>
      </c>
      <c r="BZ1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4" s="105">
        <f>+YEAR(Base_Encuestas[[#This Row],[FECHA]])</f>
        <v>2019</v>
      </c>
    </row>
    <row r="15" spans="1:79">
      <c r="A15" s="100" t="s">
        <v>93</v>
      </c>
      <c r="B15" s="100" t="s">
        <v>94</v>
      </c>
      <c r="C15" s="100" t="s">
        <v>96</v>
      </c>
      <c r="D15" s="102">
        <v>7</v>
      </c>
      <c r="E15" s="103">
        <v>13</v>
      </c>
      <c r="F15" s="103"/>
      <c r="G15" s="103">
        <v>13246.16</v>
      </c>
      <c r="H15" s="103">
        <v>25416.87</v>
      </c>
      <c r="I15" s="103">
        <v>2589.5</v>
      </c>
      <c r="J15" s="103">
        <f>Base_Encuestas[[#This Row],[VENTAS POR ALOJAMIENTO DURANTE EL MES DE LA ENCUESTA]]/1000</f>
        <v>2.5895000000000001</v>
      </c>
      <c r="K15" s="103">
        <v>1</v>
      </c>
      <c r="L15" s="103">
        <v>11</v>
      </c>
      <c r="M15" s="103">
        <v>7</v>
      </c>
      <c r="N15" s="103">
        <v>3</v>
      </c>
      <c r="O15" s="103"/>
      <c r="P15" s="102">
        <v>22</v>
      </c>
      <c r="Q15" s="103">
        <v>0</v>
      </c>
      <c r="R15" s="103">
        <v>0</v>
      </c>
      <c r="S15" s="103">
        <v>0</v>
      </c>
      <c r="T15" s="103">
        <v>0</v>
      </c>
      <c r="U15" s="103">
        <v>0</v>
      </c>
      <c r="V15" s="103">
        <v>0</v>
      </c>
      <c r="W15" s="103">
        <v>0</v>
      </c>
      <c r="X15" s="103">
        <v>0</v>
      </c>
      <c r="Y15" s="103">
        <v>0</v>
      </c>
      <c r="Z15" s="103">
        <v>0</v>
      </c>
      <c r="AA15" s="103">
        <v>29</v>
      </c>
      <c r="AB15" s="103">
        <v>19</v>
      </c>
      <c r="AC15" s="103">
        <v>48</v>
      </c>
      <c r="AD15" s="103">
        <v>29</v>
      </c>
      <c r="AE15" s="103">
        <v>19</v>
      </c>
      <c r="AF15" s="103">
        <v>48</v>
      </c>
      <c r="AG15" s="103" t="s">
        <v>83</v>
      </c>
      <c r="AH15" s="103" t="s">
        <v>99</v>
      </c>
      <c r="AI15" s="103">
        <v>1</v>
      </c>
      <c r="AJ15" s="103">
        <v>0</v>
      </c>
      <c r="AK15" s="103">
        <v>2</v>
      </c>
      <c r="AL15" s="103">
        <v>2</v>
      </c>
      <c r="AM15" s="103">
        <v>0</v>
      </c>
      <c r="AN15" s="103">
        <v>0</v>
      </c>
      <c r="AO15" s="103">
        <v>2</v>
      </c>
      <c r="AP15" s="103">
        <v>1</v>
      </c>
      <c r="AQ15" s="103">
        <v>0</v>
      </c>
      <c r="AR15" s="103">
        <v>0</v>
      </c>
      <c r="AS15" s="103">
        <v>1</v>
      </c>
      <c r="AT15" s="103">
        <v>0</v>
      </c>
      <c r="AU15" s="103">
        <v>9</v>
      </c>
      <c r="AV15" s="103">
        <v>1</v>
      </c>
      <c r="AW15" s="103">
        <v>10</v>
      </c>
      <c r="AX15" s="103">
        <v>0</v>
      </c>
      <c r="AY15" s="103">
        <v>1</v>
      </c>
      <c r="AZ15" s="103">
        <v>0</v>
      </c>
      <c r="BA15" s="103">
        <v>12</v>
      </c>
      <c r="BB15" s="103">
        <v>12</v>
      </c>
      <c r="BC15" s="103" t="s">
        <v>80</v>
      </c>
      <c r="BD15" s="103">
        <v>20</v>
      </c>
      <c r="BE15" s="103">
        <v>-20</v>
      </c>
      <c r="BF15" s="103" t="s">
        <v>80</v>
      </c>
      <c r="BG15" s="103">
        <v>20</v>
      </c>
      <c r="BH15" s="103">
        <v>20</v>
      </c>
      <c r="BI15" s="103" t="s">
        <v>81</v>
      </c>
      <c r="BJ15" s="103">
        <v>0</v>
      </c>
      <c r="BK15" s="103">
        <v>0</v>
      </c>
      <c r="BL15" s="103" t="s">
        <v>81</v>
      </c>
      <c r="BM15" s="103">
        <v>0</v>
      </c>
      <c r="BN15" s="103">
        <v>0</v>
      </c>
      <c r="BO15" s="103"/>
      <c r="BP15" s="103">
        <v>2</v>
      </c>
      <c r="BQ15" s="103">
        <v>4</v>
      </c>
      <c r="BR15" s="103">
        <v>1</v>
      </c>
      <c r="BS15" s="103">
        <v>0</v>
      </c>
      <c r="BT15" s="103">
        <v>0</v>
      </c>
      <c r="BU15" s="103">
        <v>0</v>
      </c>
      <c r="BV15" s="103">
        <v>0</v>
      </c>
      <c r="BW15" s="103"/>
      <c r="BX15" s="104">
        <v>43800</v>
      </c>
      <c r="BY15" s="103">
        <f>DAY(EOMONTH(Base_Encuestas[[#This Row],[FECHA]],0))</f>
        <v>31</v>
      </c>
      <c r="BZ1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5" s="105">
        <f>+YEAR(Base_Encuestas[[#This Row],[FECHA]])</f>
        <v>2019</v>
      </c>
    </row>
    <row r="16" spans="1:79">
      <c r="A16" s="100" t="s">
        <v>76</v>
      </c>
      <c r="B16" s="100" t="s">
        <v>94</v>
      </c>
      <c r="C16" s="100" t="s">
        <v>78</v>
      </c>
      <c r="D16" s="102">
        <v>255</v>
      </c>
      <c r="E16" s="103">
        <v>510</v>
      </c>
      <c r="F16" s="103">
        <v>5645209</v>
      </c>
      <c r="G16" s="103">
        <v>6000530</v>
      </c>
      <c r="H16" s="103">
        <v>5462028</v>
      </c>
      <c r="I16" s="103">
        <v>373271</v>
      </c>
      <c r="J16" s="103">
        <f>Base_Encuestas[[#This Row],[VENTAS POR ALOJAMIENTO DURANTE EL MES DE LA ENCUESTA]]/1000</f>
        <v>373.27100000000002</v>
      </c>
      <c r="K16" s="103">
        <v>2259</v>
      </c>
      <c r="L16" s="103">
        <v>1794</v>
      </c>
      <c r="M16" s="103"/>
      <c r="N16" s="103"/>
      <c r="O16" s="103"/>
      <c r="P16" s="102">
        <v>4053</v>
      </c>
      <c r="Q16" s="103">
        <v>34</v>
      </c>
      <c r="R16" s="103">
        <v>0</v>
      </c>
      <c r="S16" s="103">
        <v>0</v>
      </c>
      <c r="T16" s="103">
        <v>0</v>
      </c>
      <c r="U16" s="103">
        <v>0</v>
      </c>
      <c r="V16" s="103">
        <v>0</v>
      </c>
      <c r="W16" s="103">
        <v>0</v>
      </c>
      <c r="X16" s="103">
        <v>0</v>
      </c>
      <c r="Y16" s="103">
        <v>0</v>
      </c>
      <c r="Z16" s="103">
        <v>0</v>
      </c>
      <c r="AA16" s="103">
        <v>359</v>
      </c>
      <c r="AB16" s="103">
        <v>2034</v>
      </c>
      <c r="AC16" s="103">
        <v>2393</v>
      </c>
      <c r="AD16" s="103">
        <v>608</v>
      </c>
      <c r="AE16" s="103">
        <v>3445</v>
      </c>
      <c r="AF16" s="103">
        <v>4053</v>
      </c>
      <c r="AG16" s="103" t="s">
        <v>83</v>
      </c>
      <c r="AH16" s="103" t="s">
        <v>100</v>
      </c>
      <c r="AI16" s="103">
        <v>18</v>
      </c>
      <c r="AJ16" s="103">
        <v>43</v>
      </c>
      <c r="AK16" s="103">
        <v>247</v>
      </c>
      <c r="AL16" s="103">
        <v>64</v>
      </c>
      <c r="AM16" s="103">
        <v>0</v>
      </c>
      <c r="AN16" s="103">
        <v>0</v>
      </c>
      <c r="AO16" s="103">
        <v>0</v>
      </c>
      <c r="AP16" s="103">
        <v>0</v>
      </c>
      <c r="AQ16" s="103">
        <v>0</v>
      </c>
      <c r="AR16" s="103">
        <v>0</v>
      </c>
      <c r="AS16" s="103">
        <v>39</v>
      </c>
      <c r="AT16" s="103">
        <v>42</v>
      </c>
      <c r="AU16" s="103">
        <v>453</v>
      </c>
      <c r="AV16" s="103">
        <v>1921</v>
      </c>
      <c r="AW16" s="103">
        <v>2085</v>
      </c>
      <c r="AX16" s="103">
        <v>0</v>
      </c>
      <c r="AY16" s="103">
        <v>0</v>
      </c>
      <c r="AZ16" s="103">
        <v>0</v>
      </c>
      <c r="BA16" s="103">
        <v>4006</v>
      </c>
      <c r="BB16" s="103">
        <v>4726</v>
      </c>
      <c r="BC16" s="103" t="s">
        <v>86</v>
      </c>
      <c r="BD16" s="103">
        <v>5.8</v>
      </c>
      <c r="BE16" s="103">
        <v>-5.8</v>
      </c>
      <c r="BF16" s="103" t="s">
        <v>80</v>
      </c>
      <c r="BG16" s="103">
        <v>3.1</v>
      </c>
      <c r="BH16" s="103">
        <v>3.1</v>
      </c>
      <c r="BI16" s="103" t="s">
        <v>81</v>
      </c>
      <c r="BJ16" s="103">
        <v>0</v>
      </c>
      <c r="BK16" s="103">
        <v>0</v>
      </c>
      <c r="BL16" s="103" t="s">
        <v>81</v>
      </c>
      <c r="BM16" s="103">
        <v>0</v>
      </c>
      <c r="BN16" s="103">
        <v>0</v>
      </c>
      <c r="BO16" s="103">
        <v>40</v>
      </c>
      <c r="BP16" s="103">
        <v>60</v>
      </c>
      <c r="BQ16" s="103">
        <v>0</v>
      </c>
      <c r="BR16" s="103">
        <v>0</v>
      </c>
      <c r="BS16" s="103">
        <v>0</v>
      </c>
      <c r="BT16" s="103">
        <v>0</v>
      </c>
      <c r="BU16" s="103">
        <v>0</v>
      </c>
      <c r="BV16" s="103">
        <v>0</v>
      </c>
      <c r="BW16" s="103">
        <v>0</v>
      </c>
      <c r="BX16" s="104">
        <v>43800</v>
      </c>
      <c r="BY16" s="103">
        <f>DAY(EOMONTH(Base_Encuestas[[#This Row],[FECHA]],0))</f>
        <v>31</v>
      </c>
      <c r="BZ1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6" s="105">
        <f>+YEAR(Base_Encuestas[[#This Row],[FECHA]])</f>
        <v>2019</v>
      </c>
    </row>
    <row r="17" spans="1:79">
      <c r="A17" s="100" t="s">
        <v>76</v>
      </c>
      <c r="B17" s="100" t="s">
        <v>88</v>
      </c>
      <c r="C17" s="100" t="s">
        <v>78</v>
      </c>
      <c r="D17" s="102">
        <v>141</v>
      </c>
      <c r="E17" s="103">
        <v>190</v>
      </c>
      <c r="F17" s="103">
        <v>2745581.52</v>
      </c>
      <c r="G17" s="103">
        <v>2835156.96</v>
      </c>
      <c r="H17" s="103">
        <v>2593151.29</v>
      </c>
      <c r="I17" s="103">
        <v>152796.53</v>
      </c>
      <c r="J17" s="103">
        <f>Base_Encuestas[[#This Row],[VENTAS POR ALOJAMIENTO DURANTE EL MES DE LA ENCUESTA]]/1000</f>
        <v>152.79652999999999</v>
      </c>
      <c r="K17" s="103">
        <v>1960</v>
      </c>
      <c r="L17" s="103"/>
      <c r="M17" s="103"/>
      <c r="N17" s="103"/>
      <c r="O17" s="103"/>
      <c r="P17" s="102">
        <v>1960</v>
      </c>
      <c r="Q17" s="103">
        <v>10</v>
      </c>
      <c r="R17" s="103"/>
      <c r="S17" s="103"/>
      <c r="T17" s="103"/>
      <c r="U17" s="103"/>
      <c r="V17" s="103">
        <v>0</v>
      </c>
      <c r="W17" s="103">
        <v>0</v>
      </c>
      <c r="X17" s="103">
        <v>0</v>
      </c>
      <c r="Y17" s="103">
        <v>0</v>
      </c>
      <c r="Z17" s="103">
        <v>0</v>
      </c>
      <c r="AA17" s="103"/>
      <c r="AB17" s="103"/>
      <c r="AC17" s="103">
        <v>0</v>
      </c>
      <c r="AD17" s="103">
        <v>665</v>
      </c>
      <c r="AE17" s="103">
        <v>1305</v>
      </c>
      <c r="AF17" s="103">
        <v>1970</v>
      </c>
      <c r="AG17" s="103" t="s">
        <v>83</v>
      </c>
      <c r="AH17" s="103" t="s">
        <v>100</v>
      </c>
      <c r="AI17" s="103">
        <v>6</v>
      </c>
      <c r="AJ17" s="103">
        <v>10</v>
      </c>
      <c r="AK17" s="103">
        <v>13</v>
      </c>
      <c r="AL17" s="103">
        <v>15</v>
      </c>
      <c r="AM17" s="103">
        <v>0</v>
      </c>
      <c r="AN17" s="103">
        <v>0</v>
      </c>
      <c r="AO17" s="103">
        <v>0</v>
      </c>
      <c r="AP17" s="103">
        <v>0</v>
      </c>
      <c r="AQ17" s="103">
        <v>0</v>
      </c>
      <c r="AR17" s="103">
        <v>0</v>
      </c>
      <c r="AS17" s="103">
        <v>0</v>
      </c>
      <c r="AT17" s="103">
        <v>0</v>
      </c>
      <c r="AU17" s="103">
        <v>44</v>
      </c>
      <c r="AV17" s="103">
        <v>0</v>
      </c>
      <c r="AW17" s="103">
        <v>0</v>
      </c>
      <c r="AX17" s="103">
        <v>0</v>
      </c>
      <c r="AY17" s="103">
        <v>0</v>
      </c>
      <c r="AZ17" s="103">
        <v>2235</v>
      </c>
      <c r="BA17" s="103">
        <v>2235</v>
      </c>
      <c r="BB17" s="103">
        <v>2235</v>
      </c>
      <c r="BC17" s="103" t="s">
        <v>81</v>
      </c>
      <c r="BD17" s="103">
        <v>0</v>
      </c>
      <c r="BE17" s="103">
        <v>0</v>
      </c>
      <c r="BF17" s="103" t="s">
        <v>81</v>
      </c>
      <c r="BG17" s="103">
        <v>0</v>
      </c>
      <c r="BH17" s="103">
        <v>0</v>
      </c>
      <c r="BI17" s="103" t="s">
        <v>81</v>
      </c>
      <c r="BJ17" s="103">
        <v>0</v>
      </c>
      <c r="BK17" s="103">
        <v>0</v>
      </c>
      <c r="BL17" s="103" t="s">
        <v>81</v>
      </c>
      <c r="BM17" s="103">
        <v>0</v>
      </c>
      <c r="BN17" s="103">
        <v>0</v>
      </c>
      <c r="BO17" s="103"/>
      <c r="BP17" s="103"/>
      <c r="BQ17" s="103"/>
      <c r="BR17" s="103"/>
      <c r="BS17" s="103">
        <v>60</v>
      </c>
      <c r="BT17" s="103">
        <v>0</v>
      </c>
      <c r="BU17" s="103">
        <v>0</v>
      </c>
      <c r="BV17" s="103">
        <v>0</v>
      </c>
      <c r="BW17" s="103"/>
      <c r="BX17" s="104">
        <v>43800</v>
      </c>
      <c r="BY17" s="103">
        <f>DAY(EOMONTH(Base_Encuestas[[#This Row],[FECHA]],0))</f>
        <v>31</v>
      </c>
      <c r="BZ1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7" s="105">
        <f>+YEAR(Base_Encuestas[[#This Row],[FECHA]])</f>
        <v>2019</v>
      </c>
    </row>
    <row r="18" spans="1:79">
      <c r="A18" s="100" t="s">
        <v>87</v>
      </c>
      <c r="B18" s="100" t="s">
        <v>77</v>
      </c>
      <c r="C18" s="100" t="s">
        <v>101</v>
      </c>
      <c r="D18" s="102">
        <v>7</v>
      </c>
      <c r="E18" s="103">
        <v>12</v>
      </c>
      <c r="F18" s="103">
        <v>300</v>
      </c>
      <c r="G18" s="103">
        <v>500</v>
      </c>
      <c r="H18" s="103">
        <v>700</v>
      </c>
      <c r="I18" s="103">
        <v>900</v>
      </c>
      <c r="J18" s="103">
        <f>Base_Encuestas[[#This Row],[VENTAS POR ALOJAMIENTO DURANTE EL MES DE LA ENCUESTA]]/1000</f>
        <v>0.9</v>
      </c>
      <c r="K18" s="103">
        <v>1</v>
      </c>
      <c r="L18" s="103">
        <v>4</v>
      </c>
      <c r="M18" s="103">
        <v>1</v>
      </c>
      <c r="N18" s="103"/>
      <c r="O18" s="103"/>
      <c r="P18" s="102">
        <v>6</v>
      </c>
      <c r="Q18" s="103">
        <v>0</v>
      </c>
      <c r="R18" s="103"/>
      <c r="S18" s="103"/>
      <c r="T18" s="103"/>
      <c r="U18" s="103"/>
      <c r="V18" s="103">
        <v>0</v>
      </c>
      <c r="W18" s="103"/>
      <c r="X18" s="103"/>
      <c r="Y18" s="103"/>
      <c r="Z18" s="103"/>
      <c r="AA18" s="103">
        <v>12</v>
      </c>
      <c r="AB18" s="103"/>
      <c r="AC18" s="103">
        <v>12</v>
      </c>
      <c r="AD18" s="103">
        <v>15</v>
      </c>
      <c r="AE18" s="103"/>
      <c r="AF18" s="103">
        <v>15</v>
      </c>
      <c r="AG18" s="103" t="s">
        <v>79</v>
      </c>
      <c r="AH18" s="103"/>
      <c r="AI18" s="103"/>
      <c r="AJ18" s="103"/>
      <c r="AK18" s="103"/>
      <c r="AL18" s="103"/>
      <c r="AM18" s="103">
        <v>1</v>
      </c>
      <c r="AN18" s="103">
        <v>0</v>
      </c>
      <c r="AO18" s="103">
        <v>0</v>
      </c>
      <c r="AP18" s="103">
        <v>2</v>
      </c>
      <c r="AQ18" s="103">
        <v>0</v>
      </c>
      <c r="AR18" s="103"/>
      <c r="AS18" s="103">
        <v>0</v>
      </c>
      <c r="AT18" s="103"/>
      <c r="AU18" s="103">
        <v>3</v>
      </c>
      <c r="AV18" s="103">
        <v>0</v>
      </c>
      <c r="AW18" s="103">
        <v>0</v>
      </c>
      <c r="AX18" s="103">
        <v>0</v>
      </c>
      <c r="AY18" s="103">
        <v>1</v>
      </c>
      <c r="AZ18" s="103">
        <v>0</v>
      </c>
      <c r="BA18" s="103">
        <v>1</v>
      </c>
      <c r="BB18" s="103">
        <v>0</v>
      </c>
      <c r="BC18" s="103" t="s">
        <v>80</v>
      </c>
      <c r="BD18" s="103">
        <v>30</v>
      </c>
      <c r="BE18" s="103">
        <v>-30</v>
      </c>
      <c r="BF18" s="103" t="s">
        <v>81</v>
      </c>
      <c r="BG18" s="103">
        <v>0</v>
      </c>
      <c r="BH18" s="103">
        <v>0</v>
      </c>
      <c r="BI18" s="103" t="s">
        <v>81</v>
      </c>
      <c r="BJ18" s="103">
        <v>0</v>
      </c>
      <c r="BK18" s="103">
        <v>0</v>
      </c>
      <c r="BL18" s="103" t="s">
        <v>81</v>
      </c>
      <c r="BM18" s="103">
        <v>0</v>
      </c>
      <c r="BN18" s="103">
        <v>0</v>
      </c>
      <c r="BO18" s="103">
        <v>6</v>
      </c>
      <c r="BP18" s="103">
        <v>6</v>
      </c>
      <c r="BQ18" s="103">
        <v>3</v>
      </c>
      <c r="BR18" s="103">
        <v>0</v>
      </c>
      <c r="BS18" s="103">
        <v>0</v>
      </c>
      <c r="BT18" s="103">
        <v>0</v>
      </c>
      <c r="BU18" s="103">
        <v>0</v>
      </c>
      <c r="BV18" s="103">
        <v>0</v>
      </c>
      <c r="BW18" s="103">
        <v>0</v>
      </c>
      <c r="BX18" s="104">
        <v>43800</v>
      </c>
      <c r="BY18" s="103">
        <f>DAY(EOMONTH(Base_Encuestas[[#This Row],[FECHA]],0))</f>
        <v>31</v>
      </c>
      <c r="BZ1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8" s="105">
        <f>+YEAR(Base_Encuestas[[#This Row],[FECHA]])</f>
        <v>2019</v>
      </c>
    </row>
    <row r="19" spans="1:79">
      <c r="A19" s="100" t="s">
        <v>97</v>
      </c>
      <c r="B19" s="100" t="s">
        <v>77</v>
      </c>
      <c r="C19" s="100" t="s">
        <v>101</v>
      </c>
      <c r="D19" s="102">
        <v>6</v>
      </c>
      <c r="E19" s="103">
        <v>12</v>
      </c>
      <c r="F19" s="103">
        <v>48000</v>
      </c>
      <c r="G19" s="103">
        <v>50000</v>
      </c>
      <c r="H19" s="103">
        <v>50000</v>
      </c>
      <c r="I19" s="103">
        <v>4000</v>
      </c>
      <c r="J19" s="103">
        <f>Base_Encuestas[[#This Row],[VENTAS POR ALOJAMIENTO DURANTE EL MES DE LA ENCUESTA]]/1000</f>
        <v>4</v>
      </c>
      <c r="K19" s="103"/>
      <c r="L19" s="103">
        <v>12</v>
      </c>
      <c r="M19" s="103"/>
      <c r="N19" s="103"/>
      <c r="O19" s="103"/>
      <c r="P19" s="102">
        <v>12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103">
        <v>2</v>
      </c>
      <c r="W19" s="103">
        <v>0</v>
      </c>
      <c r="X19" s="103">
        <v>0</v>
      </c>
      <c r="Y19" s="103">
        <v>0</v>
      </c>
      <c r="Z19" s="103">
        <v>0</v>
      </c>
      <c r="AA19" s="103"/>
      <c r="AB19" s="103">
        <v>40</v>
      </c>
      <c r="AC19" s="103">
        <v>40</v>
      </c>
      <c r="AD19" s="103"/>
      <c r="AE19" s="103">
        <v>40</v>
      </c>
      <c r="AF19" s="103">
        <v>40</v>
      </c>
      <c r="AG19" s="103" t="s">
        <v>83</v>
      </c>
      <c r="AH19" s="103" t="s">
        <v>102</v>
      </c>
      <c r="AI19" s="103">
        <v>1</v>
      </c>
      <c r="AJ19" s="103">
        <v>1</v>
      </c>
      <c r="AK19" s="103">
        <v>0</v>
      </c>
      <c r="AL19" s="103">
        <v>2</v>
      </c>
      <c r="AM19" s="103">
        <v>0</v>
      </c>
      <c r="AN19" s="103">
        <v>0</v>
      </c>
      <c r="AO19" s="103">
        <v>0</v>
      </c>
      <c r="AP19" s="103">
        <v>0</v>
      </c>
      <c r="AQ19" s="103">
        <v>0</v>
      </c>
      <c r="AR19" s="103">
        <v>0</v>
      </c>
      <c r="AS19" s="103">
        <v>2</v>
      </c>
      <c r="AT19" s="103">
        <v>0</v>
      </c>
      <c r="AU19" s="103">
        <v>6</v>
      </c>
      <c r="AV19" s="103">
        <v>0</v>
      </c>
      <c r="AW19" s="103">
        <v>4</v>
      </c>
      <c r="AX19" s="103">
        <v>0</v>
      </c>
      <c r="AY19" s="103">
        <v>0</v>
      </c>
      <c r="AZ19" s="103">
        <v>0</v>
      </c>
      <c r="BA19" s="103">
        <v>4</v>
      </c>
      <c r="BB19" s="103">
        <v>16</v>
      </c>
      <c r="BC19" s="103" t="s">
        <v>80</v>
      </c>
      <c r="BD19" s="103">
        <v>30</v>
      </c>
      <c r="BE19" s="103">
        <v>-30</v>
      </c>
      <c r="BF19" s="103" t="s">
        <v>80</v>
      </c>
      <c r="BG19" s="103">
        <v>30</v>
      </c>
      <c r="BH19" s="103">
        <v>30</v>
      </c>
      <c r="BI19" s="103" t="s">
        <v>81</v>
      </c>
      <c r="BJ19" s="103">
        <v>0</v>
      </c>
      <c r="BK19" s="103">
        <v>0</v>
      </c>
      <c r="BL19" s="103" t="s">
        <v>81</v>
      </c>
      <c r="BM19" s="103">
        <v>0</v>
      </c>
      <c r="BN19" s="103">
        <v>0</v>
      </c>
      <c r="BO19" s="103"/>
      <c r="BP19" s="103">
        <v>6</v>
      </c>
      <c r="BQ19" s="103"/>
      <c r="BR19" s="103"/>
      <c r="BS19" s="103"/>
      <c r="BT19" s="103">
        <v>0</v>
      </c>
      <c r="BU19" s="103">
        <v>0</v>
      </c>
      <c r="BV19" s="103">
        <v>0</v>
      </c>
      <c r="BW19" s="103"/>
      <c r="BX19" s="104">
        <v>43800</v>
      </c>
      <c r="BY19" s="103">
        <f>DAY(EOMONTH(Base_Encuestas[[#This Row],[FECHA]],0))</f>
        <v>31</v>
      </c>
      <c r="BZ1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9" s="105">
        <f>+YEAR(Base_Encuestas[[#This Row],[FECHA]])</f>
        <v>2019</v>
      </c>
    </row>
    <row r="20" spans="1:79">
      <c r="A20" s="100" t="s">
        <v>76</v>
      </c>
      <c r="B20" s="100" t="s">
        <v>77</v>
      </c>
      <c r="C20" s="100" t="s">
        <v>101</v>
      </c>
      <c r="D20" s="102">
        <v>14</v>
      </c>
      <c r="E20" s="103"/>
      <c r="F20" s="103"/>
      <c r="G20" s="103"/>
      <c r="H20" s="103">
        <v>0</v>
      </c>
      <c r="I20" s="103"/>
      <c r="J20" s="103">
        <f>Base_Encuestas[[#This Row],[VENTAS POR ALOJAMIENTO DURANTE EL MES DE LA ENCUESTA]]/1000</f>
        <v>0</v>
      </c>
      <c r="K20" s="103">
        <v>2</v>
      </c>
      <c r="L20" s="103">
        <v>8</v>
      </c>
      <c r="M20" s="103">
        <v>2</v>
      </c>
      <c r="N20" s="103"/>
      <c r="O20" s="103">
        <v>2</v>
      </c>
      <c r="P20" s="102">
        <v>14</v>
      </c>
      <c r="Q20" s="103">
        <v>0</v>
      </c>
      <c r="R20" s="103"/>
      <c r="S20" s="103"/>
      <c r="T20" s="103"/>
      <c r="U20" s="103"/>
      <c r="V20" s="103">
        <v>0</v>
      </c>
      <c r="W20" s="103"/>
      <c r="X20" s="103"/>
      <c r="Y20" s="103"/>
      <c r="Z20" s="103"/>
      <c r="AA20" s="103">
        <v>12</v>
      </c>
      <c r="AB20" s="103"/>
      <c r="AC20" s="103">
        <v>12</v>
      </c>
      <c r="AD20" s="103">
        <v>19</v>
      </c>
      <c r="AE20" s="103"/>
      <c r="AF20" s="103">
        <v>19</v>
      </c>
      <c r="AG20" s="103" t="s">
        <v>79</v>
      </c>
      <c r="AH20" s="103"/>
      <c r="AI20" s="103">
        <v>1</v>
      </c>
      <c r="AJ20" s="103"/>
      <c r="AK20" s="103"/>
      <c r="AL20" s="103"/>
      <c r="AM20" s="103">
        <v>0</v>
      </c>
      <c r="AN20" s="103"/>
      <c r="AO20" s="103">
        <v>0</v>
      </c>
      <c r="AP20" s="103"/>
      <c r="AQ20" s="103">
        <v>0</v>
      </c>
      <c r="AR20" s="103"/>
      <c r="AS20" s="103">
        <v>0</v>
      </c>
      <c r="AT20" s="103"/>
      <c r="AU20" s="103">
        <v>1</v>
      </c>
      <c r="AV20" s="103">
        <v>3</v>
      </c>
      <c r="AW20" s="103">
        <v>4</v>
      </c>
      <c r="AX20" s="103">
        <v>0</v>
      </c>
      <c r="AY20" s="103">
        <v>0</v>
      </c>
      <c r="AZ20" s="103">
        <v>0</v>
      </c>
      <c r="BA20" s="103">
        <v>7</v>
      </c>
      <c r="BB20" s="103">
        <v>0</v>
      </c>
      <c r="BC20" s="103" t="s">
        <v>86</v>
      </c>
      <c r="BD20" s="103">
        <v>7</v>
      </c>
      <c r="BE20" s="103">
        <v>-7</v>
      </c>
      <c r="BF20" s="103" t="s">
        <v>86</v>
      </c>
      <c r="BG20" s="103">
        <v>10</v>
      </c>
      <c r="BH20" s="103">
        <v>-10</v>
      </c>
      <c r="BI20" s="103" t="s">
        <v>81</v>
      </c>
      <c r="BJ20" s="103">
        <v>0</v>
      </c>
      <c r="BK20" s="103">
        <v>0</v>
      </c>
      <c r="BL20" s="103" t="s">
        <v>81</v>
      </c>
      <c r="BM20" s="103">
        <v>0</v>
      </c>
      <c r="BN20" s="103">
        <v>0</v>
      </c>
      <c r="BO20" s="103">
        <v>0</v>
      </c>
      <c r="BP20" s="103">
        <v>0</v>
      </c>
      <c r="BQ20" s="103">
        <v>0</v>
      </c>
      <c r="BR20" s="103">
        <v>0</v>
      </c>
      <c r="BS20" s="103">
        <v>0</v>
      </c>
      <c r="BT20" s="103">
        <v>0</v>
      </c>
      <c r="BU20" s="103">
        <v>0</v>
      </c>
      <c r="BV20" s="103">
        <v>0</v>
      </c>
      <c r="BW20" s="103">
        <v>0</v>
      </c>
      <c r="BX20" s="104">
        <v>43800</v>
      </c>
      <c r="BY20" s="103">
        <f>DAY(EOMONTH(Base_Encuestas[[#This Row],[FECHA]],0))</f>
        <v>31</v>
      </c>
      <c r="BZ2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0" s="105">
        <f>+YEAR(Base_Encuestas[[#This Row],[FECHA]])</f>
        <v>2019</v>
      </c>
    </row>
    <row r="21" spans="1:79">
      <c r="A21" s="100" t="s">
        <v>87</v>
      </c>
      <c r="B21" s="100" t="s">
        <v>77</v>
      </c>
      <c r="C21" s="100" t="s">
        <v>95</v>
      </c>
      <c r="D21" s="102">
        <v>14</v>
      </c>
      <c r="E21" s="103">
        <v>40</v>
      </c>
      <c r="F21" s="103">
        <v>6000</v>
      </c>
      <c r="G21" s="103">
        <v>8000</v>
      </c>
      <c r="H21" s="103">
        <v>12000</v>
      </c>
      <c r="I21" s="103">
        <v>1200</v>
      </c>
      <c r="J21" s="103">
        <f>Base_Encuestas[[#This Row],[VENTAS POR ALOJAMIENTO DURANTE EL MES DE LA ENCUESTA]]/1000</f>
        <v>1.2</v>
      </c>
      <c r="K21" s="103">
        <v>14</v>
      </c>
      <c r="L21" s="103">
        <v>10</v>
      </c>
      <c r="M21" s="103">
        <v>11</v>
      </c>
      <c r="N21" s="103">
        <v>5</v>
      </c>
      <c r="O21" s="103"/>
      <c r="P21" s="102">
        <v>40</v>
      </c>
      <c r="Q21" s="103">
        <v>0</v>
      </c>
      <c r="R21" s="103"/>
      <c r="S21" s="103"/>
      <c r="T21" s="103"/>
      <c r="U21" s="103"/>
      <c r="V21" s="103">
        <v>0</v>
      </c>
      <c r="W21" s="103"/>
      <c r="X21" s="103"/>
      <c r="Y21" s="103"/>
      <c r="Z21" s="103"/>
      <c r="AA21" s="103">
        <v>57</v>
      </c>
      <c r="AB21" s="103">
        <v>3</v>
      </c>
      <c r="AC21" s="103">
        <v>60</v>
      </c>
      <c r="AD21" s="103">
        <v>57</v>
      </c>
      <c r="AE21" s="103">
        <v>3</v>
      </c>
      <c r="AF21" s="103">
        <v>60</v>
      </c>
      <c r="AG21" s="103" t="s">
        <v>79</v>
      </c>
      <c r="AH21" s="103"/>
      <c r="AI21" s="103">
        <v>1</v>
      </c>
      <c r="AJ21" s="103">
        <v>1</v>
      </c>
      <c r="AK21" s="103">
        <v>2</v>
      </c>
      <c r="AL21" s="103">
        <v>3</v>
      </c>
      <c r="AM21" s="103">
        <v>0</v>
      </c>
      <c r="AN21" s="103">
        <v>0</v>
      </c>
      <c r="AO21" s="103">
        <v>2</v>
      </c>
      <c r="AP21" s="103">
        <v>0</v>
      </c>
      <c r="AQ21" s="103">
        <v>0</v>
      </c>
      <c r="AR21" s="103">
        <v>0</v>
      </c>
      <c r="AS21" s="103">
        <v>3</v>
      </c>
      <c r="AT21" s="103">
        <v>2</v>
      </c>
      <c r="AU21" s="103">
        <v>14</v>
      </c>
      <c r="AV21" s="103">
        <v>0</v>
      </c>
      <c r="AW21" s="103">
        <v>0</v>
      </c>
      <c r="AX21" s="103">
        <v>0</v>
      </c>
      <c r="AY21" s="103">
        <v>0</v>
      </c>
      <c r="AZ21" s="103">
        <v>0</v>
      </c>
      <c r="BA21" s="103">
        <v>0</v>
      </c>
      <c r="BB21" s="103">
        <v>0</v>
      </c>
      <c r="BC21" s="103" t="s">
        <v>81</v>
      </c>
      <c r="BD21" s="103">
        <v>0</v>
      </c>
      <c r="BE21" s="103">
        <v>0</v>
      </c>
      <c r="BF21" s="103" t="s">
        <v>81</v>
      </c>
      <c r="BG21" s="103">
        <v>0</v>
      </c>
      <c r="BH21" s="103">
        <v>0</v>
      </c>
      <c r="BI21" s="103" t="s">
        <v>81</v>
      </c>
      <c r="BJ21" s="103">
        <v>0</v>
      </c>
      <c r="BK21" s="103">
        <v>0</v>
      </c>
      <c r="BL21" s="103" t="s">
        <v>81</v>
      </c>
      <c r="BM21" s="103">
        <v>0</v>
      </c>
      <c r="BN21" s="103">
        <v>0</v>
      </c>
      <c r="BO21" s="103">
        <v>0</v>
      </c>
      <c r="BP21" s="103">
        <v>3</v>
      </c>
      <c r="BQ21" s="103">
        <v>1</v>
      </c>
      <c r="BR21" s="103">
        <v>1</v>
      </c>
      <c r="BS21" s="103">
        <v>0</v>
      </c>
      <c r="BT21" s="103">
        <v>0</v>
      </c>
      <c r="BU21" s="103">
        <v>0</v>
      </c>
      <c r="BV21" s="103">
        <v>0</v>
      </c>
      <c r="BW21" s="103">
        <v>0</v>
      </c>
      <c r="BX21" s="104">
        <v>43800</v>
      </c>
      <c r="BY21" s="103">
        <f>DAY(EOMONTH(Base_Encuestas[[#This Row],[FECHA]],0))</f>
        <v>31</v>
      </c>
      <c r="BZ2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1" s="105">
        <f>+YEAR(Base_Encuestas[[#This Row],[FECHA]])</f>
        <v>2019</v>
      </c>
    </row>
    <row r="22" spans="1:79">
      <c r="A22" s="100" t="s">
        <v>103</v>
      </c>
      <c r="B22" s="100" t="s">
        <v>77</v>
      </c>
      <c r="C22" s="100" t="s">
        <v>95</v>
      </c>
      <c r="D22" s="102">
        <v>13</v>
      </c>
      <c r="E22" s="103">
        <v>26</v>
      </c>
      <c r="F22" s="103">
        <v>600</v>
      </c>
      <c r="G22" s="103">
        <v>800</v>
      </c>
      <c r="H22" s="103">
        <v>3000</v>
      </c>
      <c r="I22" s="103">
        <v>500</v>
      </c>
      <c r="J22" s="103">
        <f>Base_Encuestas[[#This Row],[VENTAS POR ALOJAMIENTO DURANTE EL MES DE LA ENCUESTA]]/1000</f>
        <v>0.5</v>
      </c>
      <c r="K22" s="103">
        <v>12</v>
      </c>
      <c r="L22" s="103">
        <v>2</v>
      </c>
      <c r="M22" s="103"/>
      <c r="N22" s="103"/>
      <c r="O22" s="103"/>
      <c r="P22" s="102">
        <v>14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3">
        <v>0</v>
      </c>
      <c r="W22" s="103">
        <v>0</v>
      </c>
      <c r="X22" s="103">
        <v>0</v>
      </c>
      <c r="Y22" s="103">
        <v>0</v>
      </c>
      <c r="Z22" s="103">
        <v>0</v>
      </c>
      <c r="AA22" s="103">
        <v>30</v>
      </c>
      <c r="AB22" s="103"/>
      <c r="AC22" s="103">
        <v>30</v>
      </c>
      <c r="AD22" s="103">
        <v>30</v>
      </c>
      <c r="AE22" s="103"/>
      <c r="AF22" s="103">
        <v>30</v>
      </c>
      <c r="AG22" s="103" t="s">
        <v>79</v>
      </c>
      <c r="AH22" s="103"/>
      <c r="AI22" s="103">
        <v>2</v>
      </c>
      <c r="AJ22" s="103">
        <v>0</v>
      </c>
      <c r="AK22" s="103">
        <v>2</v>
      </c>
      <c r="AL22" s="103">
        <v>1</v>
      </c>
      <c r="AM22" s="103">
        <v>0</v>
      </c>
      <c r="AN22" s="103">
        <v>0</v>
      </c>
      <c r="AO22" s="103">
        <v>0</v>
      </c>
      <c r="AP22" s="103">
        <v>0</v>
      </c>
      <c r="AQ22" s="103">
        <v>0</v>
      </c>
      <c r="AR22" s="103">
        <v>0</v>
      </c>
      <c r="AS22" s="103">
        <v>2</v>
      </c>
      <c r="AT22" s="103">
        <v>0</v>
      </c>
      <c r="AU22" s="103">
        <v>7</v>
      </c>
      <c r="AV22" s="103">
        <v>0</v>
      </c>
      <c r="AW22" s="103">
        <v>0</v>
      </c>
      <c r="AX22" s="103">
        <v>0</v>
      </c>
      <c r="AY22" s="103">
        <v>0</v>
      </c>
      <c r="AZ22" s="103">
        <v>0</v>
      </c>
      <c r="BA22" s="103">
        <v>0</v>
      </c>
      <c r="BB22" s="103">
        <v>1</v>
      </c>
      <c r="BC22" s="103" t="s">
        <v>86</v>
      </c>
      <c r="BD22" s="103">
        <v>50</v>
      </c>
      <c r="BE22" s="103">
        <v>-50</v>
      </c>
      <c r="BF22" s="103" t="s">
        <v>81</v>
      </c>
      <c r="BG22" s="103">
        <v>0</v>
      </c>
      <c r="BH22" s="103">
        <v>0</v>
      </c>
      <c r="BI22" s="103" t="s">
        <v>81</v>
      </c>
      <c r="BJ22" s="103">
        <v>0</v>
      </c>
      <c r="BK22" s="103">
        <v>0</v>
      </c>
      <c r="BL22" s="103" t="s">
        <v>81</v>
      </c>
      <c r="BM22" s="103">
        <v>0</v>
      </c>
      <c r="BN22" s="103">
        <v>0</v>
      </c>
      <c r="BO22" s="103">
        <v>2</v>
      </c>
      <c r="BP22" s="103">
        <v>3</v>
      </c>
      <c r="BQ22" s="103"/>
      <c r="BR22" s="103"/>
      <c r="BS22" s="103"/>
      <c r="BT22" s="103">
        <v>0</v>
      </c>
      <c r="BU22" s="103">
        <v>0</v>
      </c>
      <c r="BV22" s="103">
        <v>3</v>
      </c>
      <c r="BW22" s="103"/>
      <c r="BX22" s="104">
        <v>43800</v>
      </c>
      <c r="BY22" s="103">
        <f>DAY(EOMONTH(Base_Encuestas[[#This Row],[FECHA]],0))</f>
        <v>31</v>
      </c>
      <c r="BZ2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2" s="105">
        <f>+YEAR(Base_Encuestas[[#This Row],[FECHA]])</f>
        <v>2019</v>
      </c>
    </row>
    <row r="23" spans="1:79">
      <c r="A23" s="100" t="s">
        <v>82</v>
      </c>
      <c r="B23" s="100" t="s">
        <v>77</v>
      </c>
      <c r="C23" s="100" t="s">
        <v>95</v>
      </c>
      <c r="D23" s="102">
        <v>10</v>
      </c>
      <c r="E23" s="103">
        <v>20</v>
      </c>
      <c r="F23" s="103">
        <v>904.12</v>
      </c>
      <c r="G23" s="103">
        <v>1288.06</v>
      </c>
      <c r="H23" s="103">
        <v>385.96</v>
      </c>
      <c r="I23" s="103">
        <v>98.4</v>
      </c>
      <c r="J23" s="103">
        <f>Base_Encuestas[[#This Row],[VENTAS POR ALOJAMIENTO DURANTE EL MES DE LA ENCUESTA]]/1000</f>
        <v>9.8400000000000001E-2</v>
      </c>
      <c r="K23" s="103"/>
      <c r="L23" s="103">
        <v>20</v>
      </c>
      <c r="M23" s="103"/>
      <c r="N23" s="103"/>
      <c r="O23" s="103"/>
      <c r="P23" s="102">
        <v>20</v>
      </c>
      <c r="Q23" s="103">
        <v>0</v>
      </c>
      <c r="R23" s="103"/>
      <c r="S23" s="103"/>
      <c r="T23" s="103"/>
      <c r="U23" s="103"/>
      <c r="V23" s="103">
        <v>0</v>
      </c>
      <c r="W23" s="103"/>
      <c r="X23" s="103"/>
      <c r="Y23" s="103"/>
      <c r="Z23" s="103"/>
      <c r="AA23" s="103">
        <v>20</v>
      </c>
      <c r="AB23" s="103"/>
      <c r="AC23" s="103">
        <v>20</v>
      </c>
      <c r="AD23" s="103">
        <v>20</v>
      </c>
      <c r="AE23" s="103"/>
      <c r="AF23" s="103">
        <v>20</v>
      </c>
      <c r="AG23" s="103" t="s">
        <v>79</v>
      </c>
      <c r="AH23" s="103"/>
      <c r="AI23" s="103">
        <v>1</v>
      </c>
      <c r="AJ23" s="103">
        <v>0</v>
      </c>
      <c r="AK23" s="103">
        <v>0</v>
      </c>
      <c r="AL23" s="103">
        <v>0</v>
      </c>
      <c r="AM23" s="103">
        <v>1</v>
      </c>
      <c r="AN23" s="103">
        <v>0</v>
      </c>
      <c r="AO23" s="103">
        <v>2</v>
      </c>
      <c r="AP23" s="103">
        <v>0</v>
      </c>
      <c r="AQ23" s="103">
        <v>0</v>
      </c>
      <c r="AR23" s="103">
        <v>0</v>
      </c>
      <c r="AS23" s="103">
        <v>2</v>
      </c>
      <c r="AT23" s="103">
        <v>0</v>
      </c>
      <c r="AU23" s="103">
        <v>6</v>
      </c>
      <c r="AV23" s="103">
        <v>0</v>
      </c>
      <c r="AW23" s="103">
        <v>0</v>
      </c>
      <c r="AX23" s="103">
        <v>0</v>
      </c>
      <c r="AY23" s="103">
        <v>0</v>
      </c>
      <c r="AZ23" s="103">
        <v>0</v>
      </c>
      <c r="BA23" s="103">
        <v>0</v>
      </c>
      <c r="BB23" s="103">
        <v>0</v>
      </c>
      <c r="BC23" s="103" t="s">
        <v>80</v>
      </c>
      <c r="BD23" s="103">
        <v>2</v>
      </c>
      <c r="BE23" s="103">
        <v>-2</v>
      </c>
      <c r="BF23" s="103" t="s">
        <v>80</v>
      </c>
      <c r="BG23" s="103">
        <v>1</v>
      </c>
      <c r="BH23" s="103">
        <v>1</v>
      </c>
      <c r="BI23" s="103" t="s">
        <v>86</v>
      </c>
      <c r="BJ23" s="103">
        <v>1</v>
      </c>
      <c r="BK23" s="103">
        <v>-1</v>
      </c>
      <c r="BL23" s="103" t="s">
        <v>92</v>
      </c>
      <c r="BM23" s="103">
        <v>1</v>
      </c>
      <c r="BN23" s="103">
        <v>-1</v>
      </c>
      <c r="BO23" s="103">
        <v>0</v>
      </c>
      <c r="BP23" s="103">
        <v>10</v>
      </c>
      <c r="BQ23" s="103">
        <v>0</v>
      </c>
      <c r="BR23" s="103">
        <v>0</v>
      </c>
      <c r="BS23" s="103">
        <v>0</v>
      </c>
      <c r="BT23" s="103">
        <v>0</v>
      </c>
      <c r="BU23" s="103">
        <v>1</v>
      </c>
      <c r="BV23" s="103">
        <v>0</v>
      </c>
      <c r="BW23" s="103">
        <v>0</v>
      </c>
      <c r="BX23" s="104">
        <v>43800</v>
      </c>
      <c r="BY23" s="103">
        <f>DAY(EOMONTH(Base_Encuestas[[#This Row],[FECHA]],0))</f>
        <v>31</v>
      </c>
      <c r="BZ2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3" s="105">
        <f>+YEAR(Base_Encuestas[[#This Row],[FECHA]])</f>
        <v>2019</v>
      </c>
    </row>
    <row r="24" spans="1:79">
      <c r="A24" s="100" t="s">
        <v>103</v>
      </c>
      <c r="B24" s="100" t="s">
        <v>77</v>
      </c>
      <c r="C24" s="100" t="s">
        <v>95</v>
      </c>
      <c r="D24" s="102"/>
      <c r="E24" s="103"/>
      <c r="F24" s="103"/>
      <c r="G24" s="103"/>
      <c r="H24" s="103">
        <v>0</v>
      </c>
      <c r="I24" s="103"/>
      <c r="J24" s="103">
        <f>Base_Encuestas[[#This Row],[VENTAS POR ALOJAMIENTO DURANTE EL MES DE LA ENCUESTA]]/1000</f>
        <v>0</v>
      </c>
      <c r="K24" s="103"/>
      <c r="L24" s="103"/>
      <c r="M24" s="103"/>
      <c r="N24" s="103"/>
      <c r="O24" s="103"/>
      <c r="P24" s="102">
        <v>0</v>
      </c>
      <c r="Q24" s="103">
        <v>0</v>
      </c>
      <c r="R24" s="103"/>
      <c r="S24" s="103"/>
      <c r="T24" s="103"/>
      <c r="U24" s="103"/>
      <c r="V24" s="103">
        <v>0</v>
      </c>
      <c r="W24" s="103"/>
      <c r="X24" s="103"/>
      <c r="Y24" s="103"/>
      <c r="Z24" s="103"/>
      <c r="AA24" s="103"/>
      <c r="AB24" s="103"/>
      <c r="AC24" s="103">
        <v>0</v>
      </c>
      <c r="AD24" s="103"/>
      <c r="AE24" s="103"/>
      <c r="AF24" s="103">
        <v>0</v>
      </c>
      <c r="AG24" s="103" t="s">
        <v>79</v>
      </c>
      <c r="AH24" s="103"/>
      <c r="AI24" s="103"/>
      <c r="AJ24" s="103"/>
      <c r="AK24" s="103"/>
      <c r="AL24" s="103"/>
      <c r="AM24" s="103">
        <v>0</v>
      </c>
      <c r="AN24" s="103"/>
      <c r="AO24" s="103">
        <v>0</v>
      </c>
      <c r="AP24" s="103"/>
      <c r="AQ24" s="103">
        <v>0</v>
      </c>
      <c r="AR24" s="103"/>
      <c r="AS24" s="103">
        <v>0</v>
      </c>
      <c r="AT24" s="103"/>
      <c r="AU24" s="103">
        <v>0</v>
      </c>
      <c r="AV24" s="103">
        <v>0</v>
      </c>
      <c r="AW24" s="103">
        <v>0</v>
      </c>
      <c r="AX24" s="103">
        <v>0</v>
      </c>
      <c r="AY24" s="103">
        <v>0</v>
      </c>
      <c r="AZ24" s="103">
        <v>0</v>
      </c>
      <c r="BA24" s="103">
        <v>0</v>
      </c>
      <c r="BB24" s="103">
        <v>0</v>
      </c>
      <c r="BC24" s="103" t="s">
        <v>86</v>
      </c>
      <c r="BD24" s="103">
        <v>0</v>
      </c>
      <c r="BE24" s="103">
        <v>0</v>
      </c>
      <c r="BF24" s="103" t="s">
        <v>86</v>
      </c>
      <c r="BG24" s="103">
        <v>0</v>
      </c>
      <c r="BH24" s="103">
        <v>0</v>
      </c>
      <c r="BI24" s="103" t="s">
        <v>86</v>
      </c>
      <c r="BJ24" s="103">
        <v>0</v>
      </c>
      <c r="BK24" s="103">
        <v>0</v>
      </c>
      <c r="BL24" s="103" t="s">
        <v>92</v>
      </c>
      <c r="BM24" s="103">
        <v>0</v>
      </c>
      <c r="BN24" s="103">
        <v>0</v>
      </c>
      <c r="BO24" s="103">
        <v>0</v>
      </c>
      <c r="BP24" s="103">
        <v>0</v>
      </c>
      <c r="BQ24" s="103">
        <v>0</v>
      </c>
      <c r="BR24" s="103"/>
      <c r="BS24" s="103"/>
      <c r="BT24" s="103">
        <v>0</v>
      </c>
      <c r="BU24" s="103">
        <v>0</v>
      </c>
      <c r="BV24" s="103">
        <v>5</v>
      </c>
      <c r="BW24" s="103"/>
      <c r="BX24" s="104">
        <v>43800</v>
      </c>
      <c r="BY24" s="103">
        <f>DAY(EOMONTH(Base_Encuestas[[#This Row],[FECHA]],0))</f>
        <v>31</v>
      </c>
      <c r="BZ2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4" s="105">
        <f>+YEAR(Base_Encuestas[[#This Row],[FECHA]])</f>
        <v>2019</v>
      </c>
    </row>
    <row r="25" spans="1:79">
      <c r="A25" s="100" t="s">
        <v>103</v>
      </c>
      <c r="B25" s="100" t="s">
        <v>88</v>
      </c>
      <c r="C25" s="100" t="s">
        <v>95</v>
      </c>
      <c r="D25" s="102">
        <v>12</v>
      </c>
      <c r="E25" s="103">
        <v>24</v>
      </c>
      <c r="F25" s="103"/>
      <c r="G25" s="103"/>
      <c r="H25" s="103">
        <v>12336</v>
      </c>
      <c r="I25" s="103">
        <v>507.28</v>
      </c>
      <c r="J25" s="103">
        <f>Base_Encuestas[[#This Row],[VENTAS POR ALOJAMIENTO DURANTE EL MES DE LA ENCUESTA]]/1000</f>
        <v>0.50727999999999995</v>
      </c>
      <c r="K25" s="103">
        <v>128</v>
      </c>
      <c r="L25" s="103"/>
      <c r="M25" s="103"/>
      <c r="N25" s="103"/>
      <c r="O25" s="103"/>
      <c r="P25" s="102">
        <v>128</v>
      </c>
      <c r="Q25" s="103">
        <v>0</v>
      </c>
      <c r="R25" s="103"/>
      <c r="S25" s="103"/>
      <c r="T25" s="103"/>
      <c r="U25" s="103"/>
      <c r="V25" s="103">
        <v>0</v>
      </c>
      <c r="W25" s="103"/>
      <c r="X25" s="103"/>
      <c r="Y25" s="103"/>
      <c r="Z25" s="103"/>
      <c r="AA25" s="103"/>
      <c r="AB25" s="103"/>
      <c r="AC25" s="103">
        <v>0</v>
      </c>
      <c r="AD25" s="103"/>
      <c r="AE25" s="103"/>
      <c r="AF25" s="103">
        <v>0</v>
      </c>
      <c r="AG25" s="103" t="s">
        <v>79</v>
      </c>
      <c r="AH25" s="103"/>
      <c r="AI25" s="103">
        <v>1</v>
      </c>
      <c r="AJ25" s="103">
        <v>1</v>
      </c>
      <c r="AK25" s="103">
        <v>3</v>
      </c>
      <c r="AL25" s="103">
        <v>2</v>
      </c>
      <c r="AM25" s="103">
        <v>0</v>
      </c>
      <c r="AN25" s="103">
        <v>0</v>
      </c>
      <c r="AO25" s="103">
        <v>0</v>
      </c>
      <c r="AP25" s="103">
        <v>0</v>
      </c>
      <c r="AQ25" s="103">
        <v>0</v>
      </c>
      <c r="AR25" s="103">
        <v>0</v>
      </c>
      <c r="AS25" s="103">
        <v>0</v>
      </c>
      <c r="AT25" s="103">
        <v>0</v>
      </c>
      <c r="AU25" s="103">
        <v>7</v>
      </c>
      <c r="AV25" s="103">
        <v>2</v>
      </c>
      <c r="AW25" s="103">
        <v>2</v>
      </c>
      <c r="AX25" s="103">
        <v>0</v>
      </c>
      <c r="AY25" s="103">
        <v>0</v>
      </c>
      <c r="AZ25" s="103">
        <v>0</v>
      </c>
      <c r="BA25" s="103">
        <v>4</v>
      </c>
      <c r="BB25" s="103">
        <v>0</v>
      </c>
      <c r="BC25" s="103" t="s">
        <v>81</v>
      </c>
      <c r="BD25" s="103">
        <v>0</v>
      </c>
      <c r="BE25" s="103">
        <v>0</v>
      </c>
      <c r="BF25" s="103" t="s">
        <v>81</v>
      </c>
      <c r="BG25" s="103">
        <v>0</v>
      </c>
      <c r="BH25" s="103">
        <v>0</v>
      </c>
      <c r="BI25" s="103" t="s">
        <v>81</v>
      </c>
      <c r="BJ25" s="103">
        <v>0</v>
      </c>
      <c r="BK25" s="103">
        <v>0</v>
      </c>
      <c r="BL25" s="103" t="s">
        <v>81</v>
      </c>
      <c r="BM25" s="103">
        <v>0</v>
      </c>
      <c r="BN25" s="103">
        <v>0</v>
      </c>
      <c r="BO25" s="103"/>
      <c r="BP25" s="103"/>
      <c r="BQ25" s="103"/>
      <c r="BR25" s="103"/>
      <c r="BS25" s="103">
        <v>10</v>
      </c>
      <c r="BT25" s="103">
        <v>0</v>
      </c>
      <c r="BU25" s="103">
        <v>0</v>
      </c>
      <c r="BV25" s="103">
        <v>13</v>
      </c>
      <c r="BW25" s="103"/>
      <c r="BX25" s="104">
        <v>43800</v>
      </c>
      <c r="BY25" s="103">
        <f>DAY(EOMONTH(Base_Encuestas[[#This Row],[FECHA]],0))</f>
        <v>31</v>
      </c>
      <c r="BZ2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5" s="105">
        <f>+YEAR(Base_Encuestas[[#This Row],[FECHA]])</f>
        <v>2019</v>
      </c>
    </row>
    <row r="26" spans="1:79">
      <c r="A26" s="100" t="s">
        <v>93</v>
      </c>
      <c r="B26" s="100" t="s">
        <v>77</v>
      </c>
      <c r="C26" s="100" t="s">
        <v>95</v>
      </c>
      <c r="D26" s="102">
        <v>6</v>
      </c>
      <c r="E26" s="103">
        <v>17</v>
      </c>
      <c r="F26" s="103">
        <v>3800</v>
      </c>
      <c r="G26" s="103">
        <v>4500</v>
      </c>
      <c r="H26" s="103">
        <v>6200</v>
      </c>
      <c r="I26" s="103">
        <v>1300</v>
      </c>
      <c r="J26" s="103">
        <f>Base_Encuestas[[#This Row],[VENTAS POR ALOJAMIENTO DURANTE EL MES DE LA ENCUESTA]]/1000</f>
        <v>1.3</v>
      </c>
      <c r="K26" s="103">
        <v>10</v>
      </c>
      <c r="L26" s="103">
        <v>10</v>
      </c>
      <c r="M26" s="103">
        <v>7</v>
      </c>
      <c r="N26" s="103"/>
      <c r="O26" s="103"/>
      <c r="P26" s="102">
        <v>27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3">
        <v>0</v>
      </c>
      <c r="W26" s="103">
        <v>0</v>
      </c>
      <c r="X26" s="103">
        <v>0</v>
      </c>
      <c r="Y26" s="103">
        <v>0</v>
      </c>
      <c r="Z26" s="103">
        <v>0</v>
      </c>
      <c r="AA26" s="103">
        <v>50</v>
      </c>
      <c r="AB26" s="103">
        <v>6</v>
      </c>
      <c r="AC26" s="103">
        <v>56</v>
      </c>
      <c r="AD26" s="103">
        <v>50</v>
      </c>
      <c r="AE26" s="103">
        <v>6</v>
      </c>
      <c r="AF26" s="103">
        <v>56</v>
      </c>
      <c r="AG26" s="103" t="s">
        <v>79</v>
      </c>
      <c r="AH26" s="103"/>
      <c r="AI26" s="103">
        <v>0</v>
      </c>
      <c r="AJ26" s="103">
        <v>1</v>
      </c>
      <c r="AK26" s="103">
        <v>1</v>
      </c>
      <c r="AL26" s="103">
        <v>1</v>
      </c>
      <c r="AM26" s="103">
        <v>0</v>
      </c>
      <c r="AN26" s="103">
        <v>0</v>
      </c>
      <c r="AO26" s="103">
        <v>0</v>
      </c>
      <c r="AP26" s="103">
        <v>0</v>
      </c>
      <c r="AQ26" s="103">
        <v>1</v>
      </c>
      <c r="AR26" s="103">
        <v>0</v>
      </c>
      <c r="AS26" s="103">
        <v>1</v>
      </c>
      <c r="AT26" s="103">
        <v>1</v>
      </c>
      <c r="AU26" s="103">
        <v>6</v>
      </c>
      <c r="AV26" s="103">
        <v>0</v>
      </c>
      <c r="AW26" s="103">
        <v>0</v>
      </c>
      <c r="AX26" s="103">
        <v>0</v>
      </c>
      <c r="AY26" s="103">
        <v>0</v>
      </c>
      <c r="AZ26" s="103">
        <v>0</v>
      </c>
      <c r="BA26" s="103">
        <v>0</v>
      </c>
      <c r="BB26" s="103">
        <v>0</v>
      </c>
      <c r="BC26" s="103" t="s">
        <v>81</v>
      </c>
      <c r="BD26" s="103">
        <v>0</v>
      </c>
      <c r="BE26" s="103">
        <v>0</v>
      </c>
      <c r="BF26" s="103" t="s">
        <v>81</v>
      </c>
      <c r="BG26" s="103">
        <v>0</v>
      </c>
      <c r="BH26" s="103">
        <v>0</v>
      </c>
      <c r="BI26" s="103" t="s">
        <v>81</v>
      </c>
      <c r="BJ26" s="103">
        <v>0</v>
      </c>
      <c r="BK26" s="103">
        <v>0</v>
      </c>
      <c r="BL26" s="103" t="s">
        <v>81</v>
      </c>
      <c r="BM26" s="103">
        <v>0</v>
      </c>
      <c r="BN26" s="103">
        <v>0</v>
      </c>
      <c r="BO26" s="103">
        <v>6</v>
      </c>
      <c r="BP26" s="103">
        <v>4</v>
      </c>
      <c r="BQ26" s="103">
        <v>4</v>
      </c>
      <c r="BR26" s="103"/>
      <c r="BS26" s="103"/>
      <c r="BT26" s="103">
        <v>0</v>
      </c>
      <c r="BU26" s="103">
        <v>3</v>
      </c>
      <c r="BV26" s="103">
        <v>0</v>
      </c>
      <c r="BW26" s="103"/>
      <c r="BX26" s="104">
        <v>43800</v>
      </c>
      <c r="BY26" s="103">
        <f>DAY(EOMONTH(Base_Encuestas[[#This Row],[FECHA]],0))</f>
        <v>31</v>
      </c>
      <c r="BZ2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6" s="105">
        <f>+YEAR(Base_Encuestas[[#This Row],[FECHA]])</f>
        <v>2019</v>
      </c>
    </row>
    <row r="27" spans="1:79">
      <c r="A27" s="100" t="s">
        <v>76</v>
      </c>
      <c r="B27" s="100" t="s">
        <v>77</v>
      </c>
      <c r="C27" s="100" t="s">
        <v>78</v>
      </c>
      <c r="D27" s="102">
        <v>40</v>
      </c>
      <c r="E27" s="103">
        <v>96</v>
      </c>
      <c r="F27" s="103">
        <v>302893.21999999997</v>
      </c>
      <c r="G27" s="103">
        <v>317303.74</v>
      </c>
      <c r="H27" s="103">
        <v>258813.01</v>
      </c>
      <c r="I27" s="103">
        <v>17989.48</v>
      </c>
      <c r="J27" s="103">
        <f>Base_Encuestas[[#This Row],[VENTAS POR ALOJAMIENTO DURANTE EL MES DE LA ENCUESTA]]/1000</f>
        <v>17.98948</v>
      </c>
      <c r="K27" s="103">
        <v>176</v>
      </c>
      <c r="L27" s="103">
        <v>96</v>
      </c>
      <c r="M27" s="103">
        <v>41</v>
      </c>
      <c r="N27" s="103">
        <v>14</v>
      </c>
      <c r="O27" s="103">
        <v>4</v>
      </c>
      <c r="P27" s="102">
        <v>331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3">
        <v>0</v>
      </c>
      <c r="W27" s="103">
        <v>0</v>
      </c>
      <c r="X27" s="103">
        <v>0</v>
      </c>
      <c r="Y27" s="103">
        <v>0</v>
      </c>
      <c r="Z27" s="103">
        <v>0</v>
      </c>
      <c r="AA27" s="103">
        <v>116</v>
      </c>
      <c r="AB27" s="103">
        <v>214</v>
      </c>
      <c r="AC27" s="103">
        <v>330</v>
      </c>
      <c r="AD27" s="103">
        <v>357</v>
      </c>
      <c r="AE27" s="103">
        <v>214</v>
      </c>
      <c r="AF27" s="103">
        <v>571</v>
      </c>
      <c r="AG27" s="103" t="s">
        <v>79</v>
      </c>
      <c r="AH27" s="103"/>
      <c r="AI27" s="103">
        <v>2</v>
      </c>
      <c r="AJ27" s="103">
        <v>5</v>
      </c>
      <c r="AK27" s="103">
        <v>12</v>
      </c>
      <c r="AL27" s="103">
        <v>6</v>
      </c>
      <c r="AM27" s="103">
        <v>0</v>
      </c>
      <c r="AN27" s="103">
        <v>0</v>
      </c>
      <c r="AO27" s="103">
        <v>0</v>
      </c>
      <c r="AP27" s="103">
        <v>0</v>
      </c>
      <c r="AQ27" s="103">
        <v>0</v>
      </c>
      <c r="AR27" s="103">
        <v>0</v>
      </c>
      <c r="AS27" s="103">
        <v>2</v>
      </c>
      <c r="AT27" s="103">
        <v>2</v>
      </c>
      <c r="AU27" s="103">
        <v>29</v>
      </c>
      <c r="AV27" s="103">
        <v>5</v>
      </c>
      <c r="AW27" s="103">
        <v>25</v>
      </c>
      <c r="AX27" s="103">
        <v>18</v>
      </c>
      <c r="AY27" s="103">
        <v>1</v>
      </c>
      <c r="AZ27" s="103">
        <v>0</v>
      </c>
      <c r="BA27" s="103">
        <v>49</v>
      </c>
      <c r="BB27" s="103">
        <v>24</v>
      </c>
      <c r="BC27" s="103" t="s">
        <v>86</v>
      </c>
      <c r="BD27" s="103">
        <v>20</v>
      </c>
      <c r="BE27" s="103">
        <v>-20</v>
      </c>
      <c r="BF27" s="103" t="s">
        <v>81</v>
      </c>
      <c r="BG27" s="103">
        <v>0</v>
      </c>
      <c r="BH27" s="103">
        <v>0</v>
      </c>
      <c r="BI27" s="103" t="s">
        <v>81</v>
      </c>
      <c r="BJ27" s="103">
        <v>0</v>
      </c>
      <c r="BK27" s="103">
        <v>0</v>
      </c>
      <c r="BL27" s="103" t="s">
        <v>92</v>
      </c>
      <c r="BM27" s="103">
        <v>10</v>
      </c>
      <c r="BN27" s="103">
        <v>-10</v>
      </c>
      <c r="BO27" s="103">
        <v>0</v>
      </c>
      <c r="BP27" s="103">
        <v>6</v>
      </c>
      <c r="BQ27" s="103">
        <v>8</v>
      </c>
      <c r="BR27" s="103">
        <v>6</v>
      </c>
      <c r="BS27" s="103">
        <v>0</v>
      </c>
      <c r="BT27" s="103">
        <v>0</v>
      </c>
      <c r="BU27" s="103">
        <v>0</v>
      </c>
      <c r="BV27" s="103">
        <v>18</v>
      </c>
      <c r="BW27" s="103">
        <v>5</v>
      </c>
      <c r="BX27" s="104">
        <v>43800</v>
      </c>
      <c r="BY27" s="103">
        <f>DAY(EOMONTH(Base_Encuestas[[#This Row],[FECHA]],0))</f>
        <v>31</v>
      </c>
      <c r="BZ2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7" s="105">
        <f>+YEAR(Base_Encuestas[[#This Row],[FECHA]])</f>
        <v>2019</v>
      </c>
    </row>
    <row r="28" spans="1:79">
      <c r="A28" s="100" t="s">
        <v>76</v>
      </c>
      <c r="B28" s="100" t="s">
        <v>77</v>
      </c>
      <c r="C28" s="100" t="s">
        <v>78</v>
      </c>
      <c r="D28" s="102">
        <v>15</v>
      </c>
      <c r="E28" s="103">
        <v>40</v>
      </c>
      <c r="F28" s="103">
        <v>58148</v>
      </c>
      <c r="G28" s="103">
        <v>57977</v>
      </c>
      <c r="H28" s="103">
        <v>65555</v>
      </c>
      <c r="I28" s="103">
        <v>2766</v>
      </c>
      <c r="J28" s="103">
        <f>Base_Encuestas[[#This Row],[VENTAS POR ALOJAMIENTO DURANTE EL MES DE LA ENCUESTA]]/1000</f>
        <v>2.766</v>
      </c>
      <c r="K28" s="103">
        <v>69</v>
      </c>
      <c r="L28" s="103"/>
      <c r="M28" s="103"/>
      <c r="N28" s="103"/>
      <c r="O28" s="103"/>
      <c r="P28" s="102">
        <v>69</v>
      </c>
      <c r="Q28" s="103">
        <v>0</v>
      </c>
      <c r="R28" s="103"/>
      <c r="S28" s="103"/>
      <c r="T28" s="103"/>
      <c r="U28" s="103"/>
      <c r="V28" s="103">
        <v>0</v>
      </c>
      <c r="W28" s="103"/>
      <c r="X28" s="103"/>
      <c r="Y28" s="103"/>
      <c r="Z28" s="103"/>
      <c r="AA28" s="103"/>
      <c r="AB28" s="103">
        <v>25</v>
      </c>
      <c r="AC28" s="103">
        <v>25</v>
      </c>
      <c r="AD28" s="103"/>
      <c r="AE28" s="103">
        <v>25</v>
      </c>
      <c r="AF28" s="103">
        <v>25</v>
      </c>
      <c r="AG28" s="103" t="s">
        <v>79</v>
      </c>
      <c r="AH28" s="103"/>
      <c r="AI28" s="103"/>
      <c r="AJ28" s="103">
        <v>2</v>
      </c>
      <c r="AK28" s="103">
        <v>2</v>
      </c>
      <c r="AL28" s="103">
        <v>1</v>
      </c>
      <c r="AM28" s="103">
        <v>0</v>
      </c>
      <c r="AN28" s="103"/>
      <c r="AO28" s="103">
        <v>0</v>
      </c>
      <c r="AP28" s="103"/>
      <c r="AQ28" s="103">
        <v>0</v>
      </c>
      <c r="AR28" s="103"/>
      <c r="AS28" s="103">
        <v>0</v>
      </c>
      <c r="AT28" s="103"/>
      <c r="AU28" s="103">
        <v>5</v>
      </c>
      <c r="AV28" s="103">
        <v>0</v>
      </c>
      <c r="AW28" s="103">
        <v>0</v>
      </c>
      <c r="AX28" s="103">
        <v>0</v>
      </c>
      <c r="AY28" s="103">
        <v>0</v>
      </c>
      <c r="AZ28" s="103">
        <v>0</v>
      </c>
      <c r="BA28" s="103">
        <v>0</v>
      </c>
      <c r="BB28" s="103">
        <v>0</v>
      </c>
      <c r="BC28" s="103" t="s">
        <v>86</v>
      </c>
      <c r="BD28" s="103">
        <v>0</v>
      </c>
      <c r="BE28" s="103">
        <v>0</v>
      </c>
      <c r="BF28" s="103" t="s">
        <v>86</v>
      </c>
      <c r="BG28" s="103">
        <v>0</v>
      </c>
      <c r="BH28" s="103">
        <v>0</v>
      </c>
      <c r="BI28" s="103" t="s">
        <v>86</v>
      </c>
      <c r="BJ28" s="103">
        <v>0</v>
      </c>
      <c r="BK28" s="103">
        <v>0</v>
      </c>
      <c r="BL28" s="103" t="s">
        <v>92</v>
      </c>
      <c r="BM28" s="103">
        <v>0</v>
      </c>
      <c r="BN28" s="103">
        <v>0</v>
      </c>
      <c r="BO28" s="103">
        <v>0</v>
      </c>
      <c r="BP28" s="103">
        <v>0</v>
      </c>
      <c r="BQ28" s="103">
        <v>0</v>
      </c>
      <c r="BR28" s="103">
        <v>0</v>
      </c>
      <c r="BS28" s="103"/>
      <c r="BT28" s="103">
        <v>0</v>
      </c>
      <c r="BU28" s="103">
        <v>0</v>
      </c>
      <c r="BV28" s="103">
        <v>0</v>
      </c>
      <c r="BW28" s="103">
        <v>0</v>
      </c>
      <c r="BX28" s="104">
        <v>43800</v>
      </c>
      <c r="BY28" s="103">
        <f>DAY(EOMONTH(Base_Encuestas[[#This Row],[FECHA]],0))</f>
        <v>31</v>
      </c>
      <c r="BZ2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8" s="105">
        <f>+YEAR(Base_Encuestas[[#This Row],[FECHA]])</f>
        <v>2019</v>
      </c>
    </row>
    <row r="29" spans="1:79">
      <c r="A29" s="100" t="s">
        <v>97</v>
      </c>
      <c r="B29" s="100" t="s">
        <v>88</v>
      </c>
      <c r="C29" s="100" t="s">
        <v>78</v>
      </c>
      <c r="D29" s="102">
        <v>49</v>
      </c>
      <c r="E29" s="103">
        <v>120</v>
      </c>
      <c r="F29" s="103">
        <v>531931.56999999995</v>
      </c>
      <c r="G29" s="103">
        <v>738752.83</v>
      </c>
      <c r="H29" s="103">
        <v>592458.44999999995</v>
      </c>
      <c r="I29" s="103">
        <v>85264.01</v>
      </c>
      <c r="J29" s="103">
        <f>Base_Encuestas[[#This Row],[VENTAS POR ALOJAMIENTO DURANTE EL MES DE LA ENCUESTA]]/1000</f>
        <v>85.264009999999999</v>
      </c>
      <c r="K29" s="103">
        <v>175</v>
      </c>
      <c r="L29" s="103">
        <v>186</v>
      </c>
      <c r="M29" s="103">
        <v>25</v>
      </c>
      <c r="N29" s="103">
        <v>4</v>
      </c>
      <c r="O29" s="103"/>
      <c r="P29" s="102">
        <v>390</v>
      </c>
      <c r="Q29" s="103">
        <v>2</v>
      </c>
      <c r="R29" s="103">
        <v>0</v>
      </c>
      <c r="S29" s="103">
        <v>0</v>
      </c>
      <c r="T29" s="103">
        <v>0</v>
      </c>
      <c r="U29" s="103"/>
      <c r="V29" s="103">
        <v>0</v>
      </c>
      <c r="W29" s="103">
        <v>0</v>
      </c>
      <c r="X29" s="103">
        <v>0</v>
      </c>
      <c r="Y29" s="103">
        <v>0</v>
      </c>
      <c r="Z29" s="103"/>
      <c r="AA29" s="103">
        <v>592</v>
      </c>
      <c r="AB29" s="103">
        <v>231</v>
      </c>
      <c r="AC29" s="103">
        <v>823</v>
      </c>
      <c r="AD29" s="103">
        <v>592</v>
      </c>
      <c r="AE29" s="103">
        <v>231</v>
      </c>
      <c r="AF29" s="103">
        <v>823</v>
      </c>
      <c r="AG29" s="103" t="s">
        <v>83</v>
      </c>
      <c r="AH29" s="103" t="s">
        <v>104</v>
      </c>
      <c r="AI29" s="103">
        <v>2</v>
      </c>
      <c r="AJ29" s="103">
        <v>6</v>
      </c>
      <c r="AK29" s="103">
        <v>15</v>
      </c>
      <c r="AL29" s="103">
        <v>4</v>
      </c>
      <c r="AM29" s="103">
        <v>0</v>
      </c>
      <c r="AN29" s="103">
        <v>0</v>
      </c>
      <c r="AO29" s="103">
        <v>0</v>
      </c>
      <c r="AP29" s="103">
        <v>0</v>
      </c>
      <c r="AQ29" s="103">
        <v>0</v>
      </c>
      <c r="AR29" s="103">
        <v>0</v>
      </c>
      <c r="AS29" s="103">
        <v>10</v>
      </c>
      <c r="AT29" s="103">
        <v>7</v>
      </c>
      <c r="AU29" s="103">
        <v>44</v>
      </c>
      <c r="AV29" s="103">
        <v>73</v>
      </c>
      <c r="AW29" s="103">
        <v>83</v>
      </c>
      <c r="AX29" s="103">
        <v>5</v>
      </c>
      <c r="AY29" s="103">
        <v>1</v>
      </c>
      <c r="AZ29" s="103">
        <v>0</v>
      </c>
      <c r="BA29" s="103">
        <v>162</v>
      </c>
      <c r="BB29" s="103">
        <v>249</v>
      </c>
      <c r="BC29" s="103" t="s">
        <v>80</v>
      </c>
      <c r="BD29" s="103">
        <v>5</v>
      </c>
      <c r="BE29" s="103">
        <v>-5</v>
      </c>
      <c r="BF29" s="103" t="s">
        <v>86</v>
      </c>
      <c r="BG29" s="103">
        <v>5</v>
      </c>
      <c r="BH29" s="103">
        <v>-5</v>
      </c>
      <c r="BI29" s="103" t="s">
        <v>81</v>
      </c>
      <c r="BJ29" s="103">
        <v>0</v>
      </c>
      <c r="BK29" s="103">
        <v>0</v>
      </c>
      <c r="BL29" s="103" t="s">
        <v>81</v>
      </c>
      <c r="BM29" s="103">
        <v>0</v>
      </c>
      <c r="BN29" s="103">
        <v>0</v>
      </c>
      <c r="BO29" s="103">
        <v>15</v>
      </c>
      <c r="BP29" s="103">
        <v>10</v>
      </c>
      <c r="BQ29" s="103">
        <v>3</v>
      </c>
      <c r="BR29" s="103">
        <v>2</v>
      </c>
      <c r="BS29" s="103">
        <v>0</v>
      </c>
      <c r="BT29" s="103">
        <v>2</v>
      </c>
      <c r="BU29" s="103">
        <v>1</v>
      </c>
      <c r="BV29" s="103">
        <v>17</v>
      </c>
      <c r="BW29" s="103">
        <v>0</v>
      </c>
      <c r="BX29" s="104">
        <v>43800</v>
      </c>
      <c r="BY29" s="103">
        <f>DAY(EOMONTH(Base_Encuestas[[#This Row],[FECHA]],0))</f>
        <v>31</v>
      </c>
      <c r="BZ2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9" s="105">
        <f>+YEAR(Base_Encuestas[[#This Row],[FECHA]])</f>
        <v>2019</v>
      </c>
    </row>
    <row r="30" spans="1:79">
      <c r="A30" s="100" t="s">
        <v>76</v>
      </c>
      <c r="B30" s="100" t="s">
        <v>77</v>
      </c>
      <c r="C30" s="100" t="s">
        <v>78</v>
      </c>
      <c r="D30" s="102">
        <v>36</v>
      </c>
      <c r="E30" s="103">
        <v>78</v>
      </c>
      <c r="F30" s="103">
        <v>111053.25</v>
      </c>
      <c r="G30" s="103">
        <v>91431.98</v>
      </c>
      <c r="H30" s="103">
        <v>68492.320000000007</v>
      </c>
      <c r="I30" s="103">
        <v>5582.82</v>
      </c>
      <c r="J30" s="103">
        <f>Base_Encuestas[[#This Row],[VENTAS POR ALOJAMIENTO DURANTE EL MES DE LA ENCUESTA]]/1000</f>
        <v>5.5828199999999999</v>
      </c>
      <c r="K30" s="103">
        <v>158</v>
      </c>
      <c r="L30" s="103">
        <v>6</v>
      </c>
      <c r="M30" s="103">
        <v>7</v>
      </c>
      <c r="N30" s="103"/>
      <c r="O30" s="103"/>
      <c r="P30" s="102">
        <v>171</v>
      </c>
      <c r="Q30" s="103">
        <v>0</v>
      </c>
      <c r="R30" s="103">
        <v>0</v>
      </c>
      <c r="S30" s="103">
        <v>0</v>
      </c>
      <c r="T30" s="103">
        <v>0</v>
      </c>
      <c r="U30" s="103">
        <v>0</v>
      </c>
      <c r="V30" s="103">
        <v>0</v>
      </c>
      <c r="W30" s="103">
        <v>0</v>
      </c>
      <c r="X30" s="103">
        <v>0</v>
      </c>
      <c r="Y30" s="103">
        <v>0</v>
      </c>
      <c r="Z30" s="103">
        <v>0</v>
      </c>
      <c r="AA30" s="103">
        <v>153</v>
      </c>
      <c r="AB30" s="103"/>
      <c r="AC30" s="103">
        <v>153</v>
      </c>
      <c r="AD30" s="103">
        <v>153</v>
      </c>
      <c r="AE30" s="103"/>
      <c r="AF30" s="103">
        <v>153</v>
      </c>
      <c r="AG30" s="103" t="s">
        <v>83</v>
      </c>
      <c r="AH30" s="103" t="s">
        <v>105</v>
      </c>
      <c r="AI30" s="103">
        <v>1</v>
      </c>
      <c r="AJ30" s="103">
        <v>1</v>
      </c>
      <c r="AK30" s="103">
        <v>4</v>
      </c>
      <c r="AL30" s="103">
        <v>3</v>
      </c>
      <c r="AM30" s="103">
        <v>0</v>
      </c>
      <c r="AN30" s="103">
        <v>0</v>
      </c>
      <c r="AO30" s="103">
        <v>0</v>
      </c>
      <c r="AP30" s="103">
        <v>0</v>
      </c>
      <c r="AQ30" s="103">
        <v>0</v>
      </c>
      <c r="AR30" s="103">
        <v>0</v>
      </c>
      <c r="AS30" s="103">
        <v>0</v>
      </c>
      <c r="AT30" s="103">
        <v>0</v>
      </c>
      <c r="AU30" s="103">
        <v>9</v>
      </c>
      <c r="AV30" s="103">
        <v>0</v>
      </c>
      <c r="AW30" s="103">
        <v>0</v>
      </c>
      <c r="AX30" s="103">
        <v>0</v>
      </c>
      <c r="AY30" s="103">
        <v>0</v>
      </c>
      <c r="AZ30" s="103">
        <v>0</v>
      </c>
      <c r="BA30" s="103">
        <v>0</v>
      </c>
      <c r="BB30" s="103">
        <v>0</v>
      </c>
      <c r="BC30" s="103" t="s">
        <v>81</v>
      </c>
      <c r="BD30" s="103">
        <v>0</v>
      </c>
      <c r="BE30" s="103">
        <v>0</v>
      </c>
      <c r="BF30" s="103" t="s">
        <v>81</v>
      </c>
      <c r="BG30" s="103">
        <v>0</v>
      </c>
      <c r="BH30" s="103">
        <v>0</v>
      </c>
      <c r="BI30" s="103" t="s">
        <v>81</v>
      </c>
      <c r="BJ30" s="103">
        <v>0</v>
      </c>
      <c r="BK30" s="103">
        <v>0</v>
      </c>
      <c r="BL30" s="103" t="s">
        <v>81</v>
      </c>
      <c r="BM30" s="103">
        <v>0</v>
      </c>
      <c r="BN30" s="103">
        <v>0</v>
      </c>
      <c r="BO30" s="103">
        <v>8</v>
      </c>
      <c r="BP30" s="103">
        <v>2</v>
      </c>
      <c r="BQ30" s="103">
        <v>0</v>
      </c>
      <c r="BR30" s="103">
        <v>0</v>
      </c>
      <c r="BS30" s="103">
        <v>0</v>
      </c>
      <c r="BT30" s="103">
        <v>0</v>
      </c>
      <c r="BU30" s="103">
        <v>0</v>
      </c>
      <c r="BV30" s="103">
        <v>0</v>
      </c>
      <c r="BW30" s="103">
        <v>0</v>
      </c>
      <c r="BX30" s="104">
        <v>43800</v>
      </c>
      <c r="BY30" s="103">
        <f>DAY(EOMONTH(Base_Encuestas[[#This Row],[FECHA]],0))</f>
        <v>31</v>
      </c>
      <c r="BZ3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0" s="105">
        <f>+YEAR(Base_Encuestas[[#This Row],[FECHA]])</f>
        <v>2019</v>
      </c>
    </row>
    <row r="31" spans="1:79">
      <c r="A31" s="100" t="s">
        <v>97</v>
      </c>
      <c r="B31" s="100" t="s">
        <v>77</v>
      </c>
      <c r="C31" s="100" t="s">
        <v>78</v>
      </c>
      <c r="D31" s="102">
        <v>24</v>
      </c>
      <c r="E31" s="103">
        <v>45</v>
      </c>
      <c r="F31" s="103"/>
      <c r="G31" s="103"/>
      <c r="H31" s="103">
        <v>0</v>
      </c>
      <c r="I31" s="103">
        <v>17000</v>
      </c>
      <c r="J31" s="103">
        <f>Base_Encuestas[[#This Row],[VENTAS POR ALOJAMIENTO DURANTE EL MES DE LA ENCUESTA]]/1000</f>
        <v>17</v>
      </c>
      <c r="K31" s="103">
        <v>68</v>
      </c>
      <c r="L31" s="103">
        <v>110</v>
      </c>
      <c r="M31" s="103">
        <v>20</v>
      </c>
      <c r="N31" s="103"/>
      <c r="O31" s="103"/>
      <c r="P31" s="102">
        <v>198</v>
      </c>
      <c r="Q31" s="103">
        <v>0</v>
      </c>
      <c r="R31" s="103">
        <v>0</v>
      </c>
      <c r="S31" s="103">
        <v>0</v>
      </c>
      <c r="T31" s="103">
        <v>0</v>
      </c>
      <c r="U31" s="103">
        <v>0</v>
      </c>
      <c r="V31" s="103">
        <v>0</v>
      </c>
      <c r="W31" s="103">
        <v>0</v>
      </c>
      <c r="X31" s="103">
        <v>0</v>
      </c>
      <c r="Y31" s="103">
        <v>0</v>
      </c>
      <c r="Z31" s="103">
        <v>0</v>
      </c>
      <c r="AA31" s="103">
        <v>35</v>
      </c>
      <c r="AB31" s="103">
        <v>163</v>
      </c>
      <c r="AC31" s="103">
        <v>198</v>
      </c>
      <c r="AD31" s="103">
        <v>35</v>
      </c>
      <c r="AE31" s="103">
        <v>163</v>
      </c>
      <c r="AF31" s="103">
        <v>198</v>
      </c>
      <c r="AG31" s="103" t="s">
        <v>83</v>
      </c>
      <c r="AH31" s="103" t="s">
        <v>106</v>
      </c>
      <c r="AI31" s="103">
        <v>2</v>
      </c>
      <c r="AJ31" s="103">
        <v>3</v>
      </c>
      <c r="AK31" s="103">
        <v>0</v>
      </c>
      <c r="AL31" s="103">
        <v>0</v>
      </c>
      <c r="AM31" s="103">
        <v>0</v>
      </c>
      <c r="AN31" s="103">
        <v>0</v>
      </c>
      <c r="AO31" s="103">
        <v>2</v>
      </c>
      <c r="AP31" s="103">
        <v>3</v>
      </c>
      <c r="AQ31" s="103">
        <v>0</v>
      </c>
      <c r="AR31" s="103">
        <v>0</v>
      </c>
      <c r="AS31" s="103">
        <v>0</v>
      </c>
      <c r="AT31" s="103">
        <v>0</v>
      </c>
      <c r="AU31" s="103">
        <v>10</v>
      </c>
      <c r="AV31" s="103">
        <v>60</v>
      </c>
      <c r="AW31" s="103">
        <v>75</v>
      </c>
      <c r="AX31" s="103">
        <v>10</v>
      </c>
      <c r="AY31" s="103">
        <v>0</v>
      </c>
      <c r="AZ31" s="103">
        <v>0</v>
      </c>
      <c r="BA31" s="103">
        <v>145</v>
      </c>
      <c r="BB31" s="103">
        <v>145</v>
      </c>
      <c r="BC31" s="103" t="s">
        <v>81</v>
      </c>
      <c r="BD31" s="103">
        <v>0</v>
      </c>
      <c r="BE31" s="103">
        <v>0</v>
      </c>
      <c r="BF31" s="103" t="s">
        <v>81</v>
      </c>
      <c r="BG31" s="103">
        <v>0</v>
      </c>
      <c r="BH31" s="103">
        <v>0</v>
      </c>
      <c r="BI31" s="103" t="s">
        <v>81</v>
      </c>
      <c r="BJ31" s="103">
        <v>0</v>
      </c>
      <c r="BK31" s="103">
        <v>0</v>
      </c>
      <c r="BL31" s="103" t="s">
        <v>81</v>
      </c>
      <c r="BM31" s="103">
        <v>0</v>
      </c>
      <c r="BN31" s="103">
        <v>0</v>
      </c>
      <c r="BO31" s="103">
        <v>10</v>
      </c>
      <c r="BP31" s="103">
        <v>10</v>
      </c>
      <c r="BQ31" s="103">
        <v>5</v>
      </c>
      <c r="BR31" s="103">
        <v>0</v>
      </c>
      <c r="BS31" s="103">
        <v>0</v>
      </c>
      <c r="BT31" s="103">
        <v>0</v>
      </c>
      <c r="BU31" s="103">
        <v>0</v>
      </c>
      <c r="BV31" s="103">
        <v>0</v>
      </c>
      <c r="BW31" s="103"/>
      <c r="BX31" s="104">
        <v>43800</v>
      </c>
      <c r="BY31" s="103">
        <f>DAY(EOMONTH(Base_Encuestas[[#This Row],[FECHA]],0))</f>
        <v>31</v>
      </c>
      <c r="BZ3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1" s="105">
        <f>+YEAR(Base_Encuestas[[#This Row],[FECHA]])</f>
        <v>2019</v>
      </c>
    </row>
    <row r="32" spans="1:79">
      <c r="A32" s="100" t="s">
        <v>97</v>
      </c>
      <c r="B32" s="100" t="s">
        <v>77</v>
      </c>
      <c r="C32" s="100" t="s">
        <v>78</v>
      </c>
      <c r="D32" s="102">
        <v>10</v>
      </c>
      <c r="E32" s="103">
        <v>15</v>
      </c>
      <c r="F32" s="103"/>
      <c r="G32" s="103">
        <v>162829.57</v>
      </c>
      <c r="H32" s="103">
        <v>139588.57</v>
      </c>
      <c r="I32" s="103">
        <v>19890.45</v>
      </c>
      <c r="J32" s="103">
        <f>Base_Encuestas[[#This Row],[VENTAS POR ALOJAMIENTO DURANTE EL MES DE LA ENCUESTA]]/1000</f>
        <v>19.890450000000001</v>
      </c>
      <c r="K32" s="103">
        <v>40</v>
      </c>
      <c r="L32" s="103">
        <v>68</v>
      </c>
      <c r="M32" s="103">
        <v>28</v>
      </c>
      <c r="N32" s="103"/>
      <c r="O32" s="103"/>
      <c r="P32" s="102">
        <v>136</v>
      </c>
      <c r="Q32" s="103">
        <v>0</v>
      </c>
      <c r="R32" s="103">
        <v>2</v>
      </c>
      <c r="S32" s="103">
        <v>3</v>
      </c>
      <c r="T32" s="103">
        <v>0</v>
      </c>
      <c r="U32" s="103">
        <v>0</v>
      </c>
      <c r="V32" s="103">
        <v>0</v>
      </c>
      <c r="W32" s="103">
        <v>28</v>
      </c>
      <c r="X32" s="103">
        <v>0</v>
      </c>
      <c r="Y32" s="103">
        <v>0</v>
      </c>
      <c r="Z32" s="103">
        <v>0</v>
      </c>
      <c r="AA32" s="103"/>
      <c r="AB32" s="103"/>
      <c r="AC32" s="103">
        <v>0</v>
      </c>
      <c r="AD32" s="103"/>
      <c r="AE32" s="103"/>
      <c r="AF32" s="103">
        <v>0</v>
      </c>
      <c r="AG32" s="103" t="s">
        <v>83</v>
      </c>
      <c r="AH32" s="103" t="s">
        <v>107</v>
      </c>
      <c r="AI32" s="103">
        <v>0</v>
      </c>
      <c r="AJ32" s="103">
        <v>1</v>
      </c>
      <c r="AK32" s="103">
        <v>3</v>
      </c>
      <c r="AL32" s="103">
        <v>2</v>
      </c>
      <c r="AM32" s="103">
        <v>0</v>
      </c>
      <c r="AN32" s="103">
        <v>0</v>
      </c>
      <c r="AO32" s="103">
        <v>0</v>
      </c>
      <c r="AP32" s="103">
        <v>0</v>
      </c>
      <c r="AQ32" s="103">
        <v>0</v>
      </c>
      <c r="AR32" s="103">
        <v>0</v>
      </c>
      <c r="AS32" s="103">
        <v>0</v>
      </c>
      <c r="AT32" s="103">
        <v>0</v>
      </c>
      <c r="AU32" s="103">
        <v>6</v>
      </c>
      <c r="AV32" s="103">
        <v>36</v>
      </c>
      <c r="AW32" s="103">
        <v>72</v>
      </c>
      <c r="AX32" s="103">
        <v>14</v>
      </c>
      <c r="AY32" s="103">
        <v>0</v>
      </c>
      <c r="AZ32" s="103">
        <v>0</v>
      </c>
      <c r="BA32" s="103">
        <v>122</v>
      </c>
      <c r="BB32" s="103">
        <v>122</v>
      </c>
      <c r="BC32" s="103" t="s">
        <v>80</v>
      </c>
      <c r="BD32" s="103">
        <v>73</v>
      </c>
      <c r="BE32" s="103">
        <v>-73</v>
      </c>
      <c r="BF32" s="103" t="s">
        <v>81</v>
      </c>
      <c r="BG32" s="103">
        <v>0</v>
      </c>
      <c r="BH32" s="103">
        <v>0</v>
      </c>
      <c r="BI32" s="103" t="s">
        <v>81</v>
      </c>
      <c r="BJ32" s="103">
        <v>0</v>
      </c>
      <c r="BK32" s="103">
        <v>0</v>
      </c>
      <c r="BL32" s="103" t="s">
        <v>81</v>
      </c>
      <c r="BM32" s="103">
        <v>0</v>
      </c>
      <c r="BN32" s="103">
        <v>0</v>
      </c>
      <c r="BO32" s="103">
        <v>72</v>
      </c>
      <c r="BP32" s="103">
        <v>36</v>
      </c>
      <c r="BQ32" s="103">
        <v>14</v>
      </c>
      <c r="BR32" s="103"/>
      <c r="BS32" s="103"/>
      <c r="BT32" s="103">
        <v>0</v>
      </c>
      <c r="BU32" s="103">
        <v>0</v>
      </c>
      <c r="BV32" s="103">
        <v>10</v>
      </c>
      <c r="BW32" s="103"/>
      <c r="BX32" s="104">
        <v>43800</v>
      </c>
      <c r="BY32" s="103">
        <f>DAY(EOMONTH(Base_Encuestas[[#This Row],[FECHA]],0))</f>
        <v>31</v>
      </c>
      <c r="BZ3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2" s="105">
        <f>+YEAR(Base_Encuestas[[#This Row],[FECHA]])</f>
        <v>2019</v>
      </c>
    </row>
    <row r="33" spans="1:79">
      <c r="A33" s="100" t="s">
        <v>82</v>
      </c>
      <c r="B33" s="100" t="s">
        <v>88</v>
      </c>
      <c r="C33" s="100" t="s">
        <v>78</v>
      </c>
      <c r="D33" s="102">
        <v>152</v>
      </c>
      <c r="E33" s="103">
        <v>316</v>
      </c>
      <c r="F33" s="103"/>
      <c r="G33" s="103"/>
      <c r="H33" s="103">
        <v>3265726.64</v>
      </c>
      <c r="I33" s="103">
        <v>167518.81</v>
      </c>
      <c r="J33" s="103">
        <f>Base_Encuestas[[#This Row],[VENTAS POR ALOJAMIENTO DURANTE EL MES DE LA ENCUESTA]]/1000</f>
        <v>167.51881</v>
      </c>
      <c r="K33" s="103">
        <v>2261</v>
      </c>
      <c r="L33" s="103">
        <v>196</v>
      </c>
      <c r="M33" s="103">
        <v>200</v>
      </c>
      <c r="N33" s="103"/>
      <c r="O33" s="103"/>
      <c r="P33" s="102">
        <v>2657</v>
      </c>
      <c r="Q33" s="103">
        <v>10</v>
      </c>
      <c r="R33" s="103">
        <v>0</v>
      </c>
      <c r="S33" s="103">
        <v>0</v>
      </c>
      <c r="T33" s="103">
        <v>0</v>
      </c>
      <c r="U33" s="103">
        <v>0</v>
      </c>
      <c r="V33" s="103">
        <v>0</v>
      </c>
      <c r="W33" s="103">
        <v>0</v>
      </c>
      <c r="X33" s="103">
        <v>0</v>
      </c>
      <c r="Y33" s="103">
        <v>0</v>
      </c>
      <c r="Z33" s="103">
        <v>0</v>
      </c>
      <c r="AA33" s="103">
        <v>1456</v>
      </c>
      <c r="AB33" s="103">
        <v>644</v>
      </c>
      <c r="AC33" s="103">
        <v>2100</v>
      </c>
      <c r="AD33" s="103">
        <v>1456</v>
      </c>
      <c r="AE33" s="103">
        <v>644</v>
      </c>
      <c r="AF33" s="103">
        <v>2100</v>
      </c>
      <c r="AG33" s="103" t="s">
        <v>83</v>
      </c>
      <c r="AH33" s="103" t="s">
        <v>104</v>
      </c>
      <c r="AI33" s="103">
        <v>3</v>
      </c>
      <c r="AJ33" s="103">
        <v>1</v>
      </c>
      <c r="AK33" s="103">
        <v>36</v>
      </c>
      <c r="AL33" s="103">
        <v>27</v>
      </c>
      <c r="AM33" s="103">
        <v>0</v>
      </c>
      <c r="AN33" s="103">
        <v>0</v>
      </c>
      <c r="AO33" s="103">
        <v>0</v>
      </c>
      <c r="AP33" s="103">
        <v>0</v>
      </c>
      <c r="AQ33" s="103">
        <v>0</v>
      </c>
      <c r="AR33" s="103">
        <v>0</v>
      </c>
      <c r="AS33" s="103">
        <v>0</v>
      </c>
      <c r="AT33" s="103">
        <v>0</v>
      </c>
      <c r="AU33" s="103">
        <v>67</v>
      </c>
      <c r="AV33" s="103">
        <v>2498</v>
      </c>
      <c r="AW33" s="103">
        <v>183</v>
      </c>
      <c r="AX33" s="103">
        <v>147</v>
      </c>
      <c r="AY33" s="103">
        <v>0</v>
      </c>
      <c r="AZ33" s="103">
        <v>0</v>
      </c>
      <c r="BA33" s="103">
        <v>2828</v>
      </c>
      <c r="BB33" s="103">
        <v>3898</v>
      </c>
      <c r="BC33" s="103" t="s">
        <v>80</v>
      </c>
      <c r="BD33" s="103">
        <v>10</v>
      </c>
      <c r="BE33" s="103">
        <v>-10</v>
      </c>
      <c r="BF33" s="103" t="s">
        <v>80</v>
      </c>
      <c r="BG33" s="103">
        <v>5</v>
      </c>
      <c r="BH33" s="103">
        <v>5</v>
      </c>
      <c r="BI33" s="103" t="s">
        <v>81</v>
      </c>
      <c r="BJ33" s="103">
        <v>0</v>
      </c>
      <c r="BK33" s="103">
        <v>0</v>
      </c>
      <c r="BL33" s="103" t="s">
        <v>81</v>
      </c>
      <c r="BM33" s="103">
        <v>0</v>
      </c>
      <c r="BN33" s="103">
        <v>0</v>
      </c>
      <c r="BO33" s="103">
        <v>200</v>
      </c>
      <c r="BP33" s="103">
        <v>50</v>
      </c>
      <c r="BQ33" s="103">
        <v>54</v>
      </c>
      <c r="BR33" s="103"/>
      <c r="BS33" s="103"/>
      <c r="BT33" s="103">
        <v>0</v>
      </c>
      <c r="BU33" s="103">
        <v>0</v>
      </c>
      <c r="BV33" s="103">
        <v>1</v>
      </c>
      <c r="BW33" s="103">
        <v>50</v>
      </c>
      <c r="BX33" s="104">
        <v>43800</v>
      </c>
      <c r="BY33" s="103">
        <f>DAY(EOMONTH(Base_Encuestas[[#This Row],[FECHA]],0))</f>
        <v>31</v>
      </c>
      <c r="BZ3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3" s="105">
        <f>+YEAR(Base_Encuestas[[#This Row],[FECHA]])</f>
        <v>2019</v>
      </c>
    </row>
    <row r="34" spans="1:79">
      <c r="A34" s="100" t="s">
        <v>82</v>
      </c>
      <c r="B34" s="100" t="s">
        <v>77</v>
      </c>
      <c r="C34" s="100" t="s">
        <v>78</v>
      </c>
      <c r="D34" s="102">
        <v>14</v>
      </c>
      <c r="E34" s="103">
        <v>28</v>
      </c>
      <c r="F34" s="103">
        <v>55476.94</v>
      </c>
      <c r="G34" s="103">
        <v>31828.97</v>
      </c>
      <c r="H34" s="103">
        <v>25379.599999999999</v>
      </c>
      <c r="I34" s="103">
        <v>2336.7800000000002</v>
      </c>
      <c r="J34" s="103">
        <f>Base_Encuestas[[#This Row],[VENTAS POR ALOJAMIENTO DURANTE EL MES DE LA ENCUESTA]]/1000</f>
        <v>2.3367800000000001</v>
      </c>
      <c r="K34" s="103">
        <v>40</v>
      </c>
      <c r="L34" s="103">
        <v>20</v>
      </c>
      <c r="M34" s="103"/>
      <c r="N34" s="103"/>
      <c r="O34" s="103"/>
      <c r="P34" s="102">
        <v>60</v>
      </c>
      <c r="Q34" s="103">
        <v>0</v>
      </c>
      <c r="R34" s="103"/>
      <c r="S34" s="103"/>
      <c r="T34" s="103"/>
      <c r="U34" s="103"/>
      <c r="V34" s="103">
        <v>0</v>
      </c>
      <c r="W34" s="103"/>
      <c r="X34" s="103"/>
      <c r="Y34" s="103"/>
      <c r="Z34" s="103"/>
      <c r="AA34" s="103">
        <v>64</v>
      </c>
      <c r="AB34" s="103">
        <v>16</v>
      </c>
      <c r="AC34" s="103">
        <v>80</v>
      </c>
      <c r="AD34" s="103">
        <v>64</v>
      </c>
      <c r="AE34" s="103">
        <v>16</v>
      </c>
      <c r="AF34" s="103">
        <v>80</v>
      </c>
      <c r="AG34" s="103" t="s">
        <v>79</v>
      </c>
      <c r="AH34" s="103"/>
      <c r="AI34" s="103"/>
      <c r="AJ34" s="103">
        <v>1</v>
      </c>
      <c r="AK34" s="103"/>
      <c r="AL34" s="103">
        <v>1</v>
      </c>
      <c r="AM34" s="103">
        <v>0</v>
      </c>
      <c r="AN34" s="103"/>
      <c r="AO34" s="103">
        <v>0</v>
      </c>
      <c r="AP34" s="103"/>
      <c r="AQ34" s="103">
        <v>0</v>
      </c>
      <c r="AR34" s="103"/>
      <c r="AS34" s="103">
        <v>0</v>
      </c>
      <c r="AT34" s="103"/>
      <c r="AU34" s="103">
        <v>2</v>
      </c>
      <c r="AV34" s="103">
        <v>0</v>
      </c>
      <c r="AW34" s="103">
        <v>0</v>
      </c>
      <c r="AX34" s="103">
        <v>0</v>
      </c>
      <c r="AY34" s="103">
        <v>0</v>
      </c>
      <c r="AZ34" s="103">
        <v>0</v>
      </c>
      <c r="BA34" s="103">
        <v>0</v>
      </c>
      <c r="BB34" s="103">
        <v>0</v>
      </c>
      <c r="BC34" s="103" t="s">
        <v>86</v>
      </c>
      <c r="BD34" s="103">
        <v>0</v>
      </c>
      <c r="BE34" s="103">
        <v>0</v>
      </c>
      <c r="BF34" s="103" t="s">
        <v>86</v>
      </c>
      <c r="BG34" s="103">
        <v>0</v>
      </c>
      <c r="BH34" s="103">
        <v>0</v>
      </c>
      <c r="BI34" s="103" t="s">
        <v>86</v>
      </c>
      <c r="BJ34" s="103">
        <v>0</v>
      </c>
      <c r="BK34" s="103">
        <v>0</v>
      </c>
      <c r="BL34" s="103" t="s">
        <v>92</v>
      </c>
      <c r="BM34" s="103">
        <v>0</v>
      </c>
      <c r="BN34" s="103">
        <v>0</v>
      </c>
      <c r="BO34" s="103">
        <v>0</v>
      </c>
      <c r="BP34" s="103"/>
      <c r="BQ34" s="103"/>
      <c r="BR34" s="103"/>
      <c r="BS34" s="103"/>
      <c r="BT34" s="103">
        <v>0</v>
      </c>
      <c r="BU34" s="103">
        <v>0</v>
      </c>
      <c r="BV34" s="103">
        <v>0</v>
      </c>
      <c r="BW34" s="103">
        <v>0</v>
      </c>
      <c r="BX34" s="104">
        <v>43800</v>
      </c>
      <c r="BY34" s="103">
        <f>DAY(EOMONTH(Base_Encuestas[[#This Row],[FECHA]],0))</f>
        <v>31</v>
      </c>
      <c r="BZ3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4" s="105">
        <f>+YEAR(Base_Encuestas[[#This Row],[FECHA]])</f>
        <v>2019</v>
      </c>
    </row>
    <row r="35" spans="1:79">
      <c r="A35" s="100" t="s">
        <v>82</v>
      </c>
      <c r="B35" s="100" t="s">
        <v>77</v>
      </c>
      <c r="C35" s="100" t="s">
        <v>78</v>
      </c>
      <c r="D35" s="102">
        <v>40</v>
      </c>
      <c r="E35" s="103">
        <v>80</v>
      </c>
      <c r="F35" s="103">
        <v>30000</v>
      </c>
      <c r="G35" s="103">
        <v>32000</v>
      </c>
      <c r="H35" s="103">
        <v>33000</v>
      </c>
      <c r="I35" s="103">
        <v>3240</v>
      </c>
      <c r="J35" s="103">
        <f>Base_Encuestas[[#This Row],[VENTAS POR ALOJAMIENTO DURANTE EL MES DE LA ENCUESTA]]/1000</f>
        <v>3.24</v>
      </c>
      <c r="K35" s="103">
        <v>60</v>
      </c>
      <c r="L35" s="103">
        <v>60</v>
      </c>
      <c r="M35" s="103">
        <v>30</v>
      </c>
      <c r="N35" s="103">
        <v>30</v>
      </c>
      <c r="O35" s="103"/>
      <c r="P35" s="102">
        <v>180</v>
      </c>
      <c r="Q35" s="103">
        <v>0</v>
      </c>
      <c r="R35" s="103">
        <v>0</v>
      </c>
      <c r="S35" s="103">
        <v>0</v>
      </c>
      <c r="T35" s="103">
        <v>0</v>
      </c>
      <c r="U35" s="103">
        <v>0</v>
      </c>
      <c r="V35" s="103">
        <v>0</v>
      </c>
      <c r="W35" s="103">
        <v>0</v>
      </c>
      <c r="X35" s="103">
        <v>0</v>
      </c>
      <c r="Y35" s="103">
        <v>0</v>
      </c>
      <c r="Z35" s="103">
        <v>0</v>
      </c>
      <c r="AA35" s="103">
        <v>90</v>
      </c>
      <c r="AB35" s="103">
        <v>90</v>
      </c>
      <c r="AC35" s="103">
        <v>180</v>
      </c>
      <c r="AD35" s="103">
        <v>90</v>
      </c>
      <c r="AE35" s="103">
        <v>90</v>
      </c>
      <c r="AF35" s="103">
        <v>180</v>
      </c>
      <c r="AG35" s="103" t="s">
        <v>79</v>
      </c>
      <c r="AH35" s="103"/>
      <c r="AI35" s="103">
        <v>1</v>
      </c>
      <c r="AJ35" s="103">
        <v>2</v>
      </c>
      <c r="AK35" s="103">
        <v>3</v>
      </c>
      <c r="AL35" s="103">
        <v>0</v>
      </c>
      <c r="AM35" s="103">
        <v>0</v>
      </c>
      <c r="AN35" s="103">
        <v>0</v>
      </c>
      <c r="AO35" s="103">
        <v>0</v>
      </c>
      <c r="AP35" s="103">
        <v>0</v>
      </c>
      <c r="AQ35" s="103">
        <v>0</v>
      </c>
      <c r="AR35" s="103">
        <v>0</v>
      </c>
      <c r="AS35" s="103">
        <v>0</v>
      </c>
      <c r="AT35" s="103">
        <v>0</v>
      </c>
      <c r="AU35" s="103">
        <v>6</v>
      </c>
      <c r="AV35" s="103">
        <v>0</v>
      </c>
      <c r="AW35" s="103">
        <v>0</v>
      </c>
      <c r="AX35" s="103">
        <v>0</v>
      </c>
      <c r="AY35" s="103">
        <v>0</v>
      </c>
      <c r="AZ35" s="103">
        <v>0</v>
      </c>
      <c r="BA35" s="103">
        <v>0</v>
      </c>
      <c r="BB35" s="103">
        <v>0</v>
      </c>
      <c r="BC35" s="103" t="s">
        <v>81</v>
      </c>
      <c r="BD35" s="103">
        <v>0</v>
      </c>
      <c r="BE35" s="103">
        <v>0</v>
      </c>
      <c r="BF35" s="103" t="s">
        <v>81</v>
      </c>
      <c r="BG35" s="103">
        <v>0</v>
      </c>
      <c r="BH35" s="103">
        <v>0</v>
      </c>
      <c r="BI35" s="103" t="s">
        <v>80</v>
      </c>
      <c r="BJ35" s="103">
        <v>3</v>
      </c>
      <c r="BK35" s="103">
        <v>-3</v>
      </c>
      <c r="BL35" s="103" t="s">
        <v>80</v>
      </c>
      <c r="BM35" s="103">
        <v>3</v>
      </c>
      <c r="BN35" s="103">
        <v>3</v>
      </c>
      <c r="BO35" s="103"/>
      <c r="BP35" s="103"/>
      <c r="BQ35" s="103"/>
      <c r="BR35" s="103"/>
      <c r="BS35" s="103"/>
      <c r="BT35" s="103">
        <v>0</v>
      </c>
      <c r="BU35" s="103">
        <v>0</v>
      </c>
      <c r="BV35" s="103">
        <v>0</v>
      </c>
      <c r="BW35" s="103"/>
      <c r="BX35" s="104">
        <v>43800</v>
      </c>
      <c r="BY35" s="103">
        <f>DAY(EOMONTH(Base_Encuestas[[#This Row],[FECHA]],0))</f>
        <v>31</v>
      </c>
      <c r="BZ3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5" s="105">
        <f>+YEAR(Base_Encuestas[[#This Row],[FECHA]])</f>
        <v>2019</v>
      </c>
    </row>
    <row r="36" spans="1:79">
      <c r="A36" s="100" t="s">
        <v>97</v>
      </c>
      <c r="B36" s="100" t="s">
        <v>94</v>
      </c>
      <c r="C36" s="100" t="s">
        <v>78</v>
      </c>
      <c r="D36" s="102">
        <v>15</v>
      </c>
      <c r="E36" s="103">
        <v>30</v>
      </c>
      <c r="F36" s="103">
        <v>560532</v>
      </c>
      <c r="G36" s="103">
        <v>534710</v>
      </c>
      <c r="H36" s="103">
        <v>560996</v>
      </c>
      <c r="I36" s="103">
        <v>53961</v>
      </c>
      <c r="J36" s="103">
        <f>Base_Encuestas[[#This Row],[VENTAS POR ALOJAMIENTO DURANTE EL MES DE LA ENCUESTA]]/1000</f>
        <v>53.960999999999999</v>
      </c>
      <c r="K36" s="103">
        <v>185</v>
      </c>
      <c r="L36" s="103">
        <v>83</v>
      </c>
      <c r="M36" s="103"/>
      <c r="N36" s="103"/>
      <c r="O36" s="103"/>
      <c r="P36" s="102">
        <v>268</v>
      </c>
      <c r="Q36" s="103">
        <v>0</v>
      </c>
      <c r="R36" s="103"/>
      <c r="S36" s="103"/>
      <c r="T36" s="103"/>
      <c r="U36" s="103"/>
      <c r="V36" s="103">
        <v>0</v>
      </c>
      <c r="W36" s="103"/>
      <c r="X36" s="103"/>
      <c r="Y36" s="103"/>
      <c r="Z36" s="103"/>
      <c r="AA36" s="103">
        <v>10</v>
      </c>
      <c r="AB36" s="103">
        <v>526</v>
      </c>
      <c r="AC36" s="103">
        <v>536</v>
      </c>
      <c r="AD36" s="103">
        <v>10</v>
      </c>
      <c r="AE36" s="103">
        <v>526</v>
      </c>
      <c r="AF36" s="103">
        <v>536</v>
      </c>
      <c r="AG36" s="103" t="s">
        <v>79</v>
      </c>
      <c r="AH36" s="103"/>
      <c r="AI36" s="103">
        <v>7</v>
      </c>
      <c r="AJ36" s="103">
        <v>1</v>
      </c>
      <c r="AK36" s="103"/>
      <c r="AL36" s="103"/>
      <c r="AM36" s="103">
        <v>0</v>
      </c>
      <c r="AN36" s="103"/>
      <c r="AO36" s="103">
        <v>0</v>
      </c>
      <c r="AP36" s="103"/>
      <c r="AQ36" s="103">
        <v>0</v>
      </c>
      <c r="AR36" s="103"/>
      <c r="AS36" s="103">
        <v>0</v>
      </c>
      <c r="AT36" s="103"/>
      <c r="AU36" s="103">
        <v>8</v>
      </c>
      <c r="AV36" s="103">
        <v>26</v>
      </c>
      <c r="AW36" s="103">
        <v>60</v>
      </c>
      <c r="AX36" s="103">
        <v>1</v>
      </c>
      <c r="AY36" s="103">
        <v>0</v>
      </c>
      <c r="AZ36" s="103">
        <v>0</v>
      </c>
      <c r="BA36" s="103">
        <v>87</v>
      </c>
      <c r="BB36" s="103">
        <v>221</v>
      </c>
      <c r="BC36" s="103" t="s">
        <v>80</v>
      </c>
      <c r="BD36" s="103">
        <v>30</v>
      </c>
      <c r="BE36" s="103">
        <v>-30</v>
      </c>
      <c r="BF36" s="103" t="s">
        <v>81</v>
      </c>
      <c r="BG36" s="103">
        <v>0</v>
      </c>
      <c r="BH36" s="103">
        <v>0</v>
      </c>
      <c r="BI36" s="103" t="s">
        <v>81</v>
      </c>
      <c r="BJ36" s="103">
        <v>0</v>
      </c>
      <c r="BK36" s="103">
        <v>0</v>
      </c>
      <c r="BL36" s="103" t="s">
        <v>81</v>
      </c>
      <c r="BM36" s="103">
        <v>0</v>
      </c>
      <c r="BN36" s="103">
        <v>0</v>
      </c>
      <c r="BO36" s="103">
        <v>83</v>
      </c>
      <c r="BP36" s="103">
        <v>31</v>
      </c>
      <c r="BQ36" s="103">
        <v>0</v>
      </c>
      <c r="BR36" s="103">
        <v>0</v>
      </c>
      <c r="BS36" s="103">
        <v>0</v>
      </c>
      <c r="BT36" s="103">
        <v>0</v>
      </c>
      <c r="BU36" s="103">
        <v>0</v>
      </c>
      <c r="BV36" s="103">
        <v>1</v>
      </c>
      <c r="BW36" s="103">
        <v>0</v>
      </c>
      <c r="BX36" s="104">
        <v>43800</v>
      </c>
      <c r="BY36" s="103">
        <f>DAY(EOMONTH(Base_Encuestas[[#This Row],[FECHA]],0))</f>
        <v>31</v>
      </c>
      <c r="BZ3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6" s="105">
        <f>+YEAR(Base_Encuestas[[#This Row],[FECHA]])</f>
        <v>2019</v>
      </c>
    </row>
    <row r="37" spans="1:79">
      <c r="A37" s="100" t="s">
        <v>76</v>
      </c>
      <c r="B37" s="100" t="s">
        <v>88</v>
      </c>
      <c r="C37" s="100" t="s">
        <v>78</v>
      </c>
      <c r="D37" s="102"/>
      <c r="E37" s="103"/>
      <c r="F37" s="103">
        <v>909735.63</v>
      </c>
      <c r="G37" s="103">
        <v>896313.88</v>
      </c>
      <c r="H37" s="103">
        <v>781507.21</v>
      </c>
      <c r="I37" s="103">
        <v>42560.01</v>
      </c>
      <c r="J37" s="103">
        <f>Base_Encuestas[[#This Row],[VENTAS POR ALOJAMIENTO DURANTE EL MES DE LA ENCUESTA]]/1000</f>
        <v>42.560010000000005</v>
      </c>
      <c r="K37" s="103">
        <v>800</v>
      </c>
      <c r="L37" s="103">
        <v>90</v>
      </c>
      <c r="M37" s="103">
        <v>6</v>
      </c>
      <c r="N37" s="103"/>
      <c r="O37" s="103"/>
      <c r="P37" s="102">
        <v>896</v>
      </c>
      <c r="Q37" s="103">
        <v>0</v>
      </c>
      <c r="R37" s="103">
        <v>32</v>
      </c>
      <c r="S37" s="103">
        <v>0</v>
      </c>
      <c r="T37" s="103">
        <v>0</v>
      </c>
      <c r="U37" s="103"/>
      <c r="V37" s="103">
        <v>0</v>
      </c>
      <c r="W37" s="103">
        <v>0</v>
      </c>
      <c r="X37" s="103">
        <v>0</v>
      </c>
      <c r="Y37" s="103">
        <v>0</v>
      </c>
      <c r="Z37" s="103"/>
      <c r="AA37" s="103"/>
      <c r="AB37" s="103"/>
      <c r="AC37" s="103">
        <v>0</v>
      </c>
      <c r="AD37" s="103"/>
      <c r="AE37" s="103"/>
      <c r="AF37" s="103">
        <v>0</v>
      </c>
      <c r="AG37" s="103" t="s">
        <v>79</v>
      </c>
      <c r="AH37" s="103" t="s">
        <v>69</v>
      </c>
      <c r="AI37" s="103">
        <v>6</v>
      </c>
      <c r="AJ37" s="103">
        <v>8</v>
      </c>
      <c r="AK37" s="103">
        <v>54</v>
      </c>
      <c r="AL37" s="103">
        <v>7</v>
      </c>
      <c r="AM37" s="103">
        <v>0</v>
      </c>
      <c r="AN37" s="103">
        <v>0</v>
      </c>
      <c r="AO37" s="103">
        <v>0</v>
      </c>
      <c r="AP37" s="103">
        <v>0</v>
      </c>
      <c r="AQ37" s="103">
        <v>0</v>
      </c>
      <c r="AR37" s="103">
        <v>0</v>
      </c>
      <c r="AS37" s="103">
        <v>6</v>
      </c>
      <c r="AT37" s="103">
        <v>0</v>
      </c>
      <c r="AU37" s="103">
        <v>81</v>
      </c>
      <c r="AV37" s="103">
        <v>43</v>
      </c>
      <c r="AW37" s="103">
        <v>262</v>
      </c>
      <c r="AX37" s="103">
        <v>14</v>
      </c>
      <c r="AY37" s="103">
        <v>0</v>
      </c>
      <c r="AZ37" s="103">
        <v>0</v>
      </c>
      <c r="BA37" s="103">
        <v>319</v>
      </c>
      <c r="BB37" s="103">
        <v>454</v>
      </c>
      <c r="BC37" s="103" t="s">
        <v>81</v>
      </c>
      <c r="BD37" s="103">
        <v>0</v>
      </c>
      <c r="BE37" s="103">
        <v>0</v>
      </c>
      <c r="BF37" s="103" t="s">
        <v>80</v>
      </c>
      <c r="BG37" s="103">
        <v>2</v>
      </c>
      <c r="BH37" s="103">
        <v>2</v>
      </c>
      <c r="BI37" s="103" t="s">
        <v>81</v>
      </c>
      <c r="BJ37" s="103">
        <v>0</v>
      </c>
      <c r="BK37" s="103">
        <v>0</v>
      </c>
      <c r="BL37" s="103" t="s">
        <v>81</v>
      </c>
      <c r="BM37" s="103">
        <v>0</v>
      </c>
      <c r="BN37" s="103">
        <v>0</v>
      </c>
      <c r="BO37" s="103">
        <v>73</v>
      </c>
      <c r="BP37" s="103">
        <v>213</v>
      </c>
      <c r="BQ37" s="103">
        <v>14</v>
      </c>
      <c r="BR37" s="103"/>
      <c r="BS37" s="103">
        <v>33</v>
      </c>
      <c r="BT37" s="103">
        <v>0</v>
      </c>
      <c r="BU37" s="103">
        <v>0</v>
      </c>
      <c r="BV37" s="103">
        <v>63</v>
      </c>
      <c r="BW37" s="103">
        <v>30</v>
      </c>
      <c r="BX37" s="104">
        <v>43800</v>
      </c>
      <c r="BY37" s="103">
        <f>DAY(EOMONTH(Base_Encuestas[[#This Row],[FECHA]],0))</f>
        <v>31</v>
      </c>
      <c r="BZ3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7" s="105">
        <f>+YEAR(Base_Encuestas[[#This Row],[FECHA]])</f>
        <v>2019</v>
      </c>
    </row>
    <row r="38" spans="1:79">
      <c r="A38" s="100" t="s">
        <v>97</v>
      </c>
      <c r="B38" s="100" t="s">
        <v>88</v>
      </c>
      <c r="C38" s="100" t="s">
        <v>78</v>
      </c>
      <c r="D38" s="102">
        <v>80</v>
      </c>
      <c r="E38" s="103">
        <v>174</v>
      </c>
      <c r="F38" s="103">
        <v>5250004</v>
      </c>
      <c r="G38" s="103">
        <v>519.197</v>
      </c>
      <c r="H38" s="103">
        <v>408.40699999999998</v>
      </c>
      <c r="I38" s="103">
        <v>15273</v>
      </c>
      <c r="J38" s="103">
        <f>Base_Encuestas[[#This Row],[VENTAS POR ALOJAMIENTO DURANTE EL MES DE LA ENCUESTA]]/1000</f>
        <v>15.273</v>
      </c>
      <c r="K38" s="103">
        <v>158</v>
      </c>
      <c r="L38" s="103">
        <v>37</v>
      </c>
      <c r="M38" s="103">
        <v>21</v>
      </c>
      <c r="N38" s="103">
        <v>18</v>
      </c>
      <c r="O38" s="103">
        <v>6</v>
      </c>
      <c r="P38" s="102">
        <v>240</v>
      </c>
      <c r="Q38" s="103">
        <v>1</v>
      </c>
      <c r="R38" s="103">
        <v>0</v>
      </c>
      <c r="S38" s="103">
        <v>0</v>
      </c>
      <c r="T38" s="103">
        <v>0</v>
      </c>
      <c r="U38" s="103">
        <v>0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/>
      <c r="AB38" s="103"/>
      <c r="AC38" s="103">
        <v>0</v>
      </c>
      <c r="AD38" s="103">
        <v>363</v>
      </c>
      <c r="AE38" s="103">
        <v>157</v>
      </c>
      <c r="AF38" s="103">
        <v>520</v>
      </c>
      <c r="AG38" s="103" t="s">
        <v>79</v>
      </c>
      <c r="AH38" s="103" t="s">
        <v>108</v>
      </c>
      <c r="AI38" s="103">
        <v>4</v>
      </c>
      <c r="AJ38" s="103">
        <v>6</v>
      </c>
      <c r="AK38" s="103">
        <v>19</v>
      </c>
      <c r="AL38" s="103">
        <v>6</v>
      </c>
      <c r="AM38" s="103">
        <v>0</v>
      </c>
      <c r="AN38" s="103">
        <v>0</v>
      </c>
      <c r="AO38" s="103">
        <v>0</v>
      </c>
      <c r="AP38" s="103">
        <v>0</v>
      </c>
      <c r="AQ38" s="103">
        <v>0</v>
      </c>
      <c r="AR38" s="103">
        <v>0</v>
      </c>
      <c r="AS38" s="103">
        <v>0</v>
      </c>
      <c r="AT38" s="103">
        <v>0</v>
      </c>
      <c r="AU38" s="103">
        <v>35</v>
      </c>
      <c r="AV38" s="103">
        <v>20</v>
      </c>
      <c r="AW38" s="103">
        <v>2</v>
      </c>
      <c r="AX38" s="103">
        <v>0</v>
      </c>
      <c r="AY38" s="103">
        <v>0</v>
      </c>
      <c r="AZ38" s="103">
        <v>0</v>
      </c>
      <c r="BA38" s="103">
        <v>22</v>
      </c>
      <c r="BB38" s="103">
        <v>22</v>
      </c>
      <c r="BC38" s="103" t="s">
        <v>80</v>
      </c>
      <c r="BD38" s="103">
        <v>100</v>
      </c>
      <c r="BE38" s="103">
        <v>-100</v>
      </c>
      <c r="BF38" s="103" t="s">
        <v>80</v>
      </c>
      <c r="BG38" s="103">
        <v>100</v>
      </c>
      <c r="BH38" s="103">
        <v>100</v>
      </c>
      <c r="BI38" s="103" t="s">
        <v>81</v>
      </c>
      <c r="BJ38" s="103">
        <v>0</v>
      </c>
      <c r="BK38" s="103">
        <v>0</v>
      </c>
      <c r="BL38" s="103" t="s">
        <v>81</v>
      </c>
      <c r="BM38" s="103">
        <v>0</v>
      </c>
      <c r="BN38" s="103">
        <v>0</v>
      </c>
      <c r="BO38" s="103">
        <v>20</v>
      </c>
      <c r="BP38" s="103">
        <v>4</v>
      </c>
      <c r="BQ38" s="103">
        <v>4</v>
      </c>
      <c r="BR38" s="103">
        <v>5</v>
      </c>
      <c r="BS38" s="103">
        <v>7</v>
      </c>
      <c r="BT38" s="103">
        <v>0</v>
      </c>
      <c r="BU38" s="103">
        <v>0</v>
      </c>
      <c r="BV38" s="103">
        <v>48</v>
      </c>
      <c r="BW38" s="103">
        <v>0</v>
      </c>
      <c r="BX38" s="104">
        <v>43800</v>
      </c>
      <c r="BY38" s="103">
        <f>DAY(EOMONTH(Base_Encuestas[[#This Row],[FECHA]],0))</f>
        <v>31</v>
      </c>
      <c r="BZ3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8" s="105">
        <f>+YEAR(Base_Encuestas[[#This Row],[FECHA]])</f>
        <v>2019</v>
      </c>
    </row>
    <row r="39" spans="1:79">
      <c r="A39" s="100" t="s">
        <v>82</v>
      </c>
      <c r="B39" s="100" t="s">
        <v>77</v>
      </c>
      <c r="C39" s="100" t="s">
        <v>78</v>
      </c>
      <c r="D39" s="102">
        <v>13</v>
      </c>
      <c r="E39" s="103">
        <v>17</v>
      </c>
      <c r="F39" s="103">
        <v>110384.63</v>
      </c>
      <c r="G39" s="103">
        <v>180604.96</v>
      </c>
      <c r="H39" s="103">
        <v>73415.78</v>
      </c>
      <c r="I39" s="103">
        <v>8358.1299999999992</v>
      </c>
      <c r="J39" s="103">
        <f>Base_Encuestas[[#This Row],[VENTAS POR ALOJAMIENTO DURANTE EL MES DE LA ENCUESTA]]/1000</f>
        <v>8.3581299999999992</v>
      </c>
      <c r="K39" s="103">
        <v>152</v>
      </c>
      <c r="L39" s="103">
        <v>31</v>
      </c>
      <c r="M39" s="103">
        <v>1</v>
      </c>
      <c r="N39" s="103">
        <v>1</v>
      </c>
      <c r="O39" s="103"/>
      <c r="P39" s="102">
        <v>185</v>
      </c>
      <c r="Q39" s="103">
        <v>9</v>
      </c>
      <c r="R39" s="103">
        <v>4</v>
      </c>
      <c r="S39" s="103">
        <v>0</v>
      </c>
      <c r="T39" s="103">
        <v>0</v>
      </c>
      <c r="U39" s="103">
        <v>0</v>
      </c>
      <c r="V39" s="103">
        <v>1</v>
      </c>
      <c r="W39" s="103">
        <v>3</v>
      </c>
      <c r="X39" s="103">
        <v>0</v>
      </c>
      <c r="Y39" s="103">
        <v>0</v>
      </c>
      <c r="Z39" s="103">
        <v>0</v>
      </c>
      <c r="AA39" s="103">
        <v>134</v>
      </c>
      <c r="AB39" s="103">
        <v>5</v>
      </c>
      <c r="AC39" s="103">
        <v>139</v>
      </c>
      <c r="AD39" s="103">
        <v>134</v>
      </c>
      <c r="AE39" s="103">
        <v>5</v>
      </c>
      <c r="AF39" s="103">
        <v>139</v>
      </c>
      <c r="AG39" s="103" t="s">
        <v>79</v>
      </c>
      <c r="AH39" s="103"/>
      <c r="AI39" s="103"/>
      <c r="AJ39" s="103"/>
      <c r="AK39" s="103"/>
      <c r="AL39" s="103"/>
      <c r="AM39" s="103">
        <v>0</v>
      </c>
      <c r="AN39" s="103"/>
      <c r="AO39" s="103">
        <v>0</v>
      </c>
      <c r="AP39" s="103"/>
      <c r="AQ39" s="103">
        <v>0</v>
      </c>
      <c r="AR39" s="103"/>
      <c r="AS39" s="103">
        <v>0</v>
      </c>
      <c r="AT39" s="103"/>
      <c r="AU39" s="103">
        <v>0</v>
      </c>
      <c r="AV39" s="103">
        <v>0</v>
      </c>
      <c r="AW39" s="103">
        <v>0</v>
      </c>
      <c r="AX39" s="103">
        <v>0</v>
      </c>
      <c r="AY39" s="103">
        <v>0</v>
      </c>
      <c r="AZ39" s="103">
        <v>0</v>
      </c>
      <c r="BA39" s="103">
        <v>0</v>
      </c>
      <c r="BB39" s="103">
        <v>0</v>
      </c>
      <c r="BC39" s="103" t="s">
        <v>86</v>
      </c>
      <c r="BD39" s="103">
        <v>0</v>
      </c>
      <c r="BE39" s="103">
        <v>0</v>
      </c>
      <c r="BF39" s="103" t="s">
        <v>86</v>
      </c>
      <c r="BG39" s="103">
        <v>0</v>
      </c>
      <c r="BH39" s="103">
        <v>0</v>
      </c>
      <c r="BI39" s="103" t="s">
        <v>86</v>
      </c>
      <c r="BJ39" s="103">
        <v>0</v>
      </c>
      <c r="BK39" s="103">
        <v>0</v>
      </c>
      <c r="BL39" s="103" t="s">
        <v>92</v>
      </c>
      <c r="BM39" s="103">
        <v>0</v>
      </c>
      <c r="BN39" s="103">
        <v>0</v>
      </c>
      <c r="BO39" s="103"/>
      <c r="BP39" s="103"/>
      <c r="BQ39" s="103"/>
      <c r="BR39" s="103"/>
      <c r="BS39" s="103"/>
      <c r="BT39" s="103">
        <v>0</v>
      </c>
      <c r="BU39" s="103">
        <v>0</v>
      </c>
      <c r="BV39" s="103">
        <v>0</v>
      </c>
      <c r="BW39" s="103"/>
      <c r="BX39" s="104">
        <v>43800</v>
      </c>
      <c r="BY39" s="103">
        <f>DAY(EOMONTH(Base_Encuestas[[#This Row],[FECHA]],0))</f>
        <v>31</v>
      </c>
      <c r="BZ3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9" s="105">
        <f>+YEAR(Base_Encuestas[[#This Row],[FECHA]])</f>
        <v>2019</v>
      </c>
    </row>
    <row r="40" spans="1:79">
      <c r="A40" s="100" t="s">
        <v>93</v>
      </c>
      <c r="B40" s="100" t="s">
        <v>77</v>
      </c>
      <c r="C40" s="100" t="s">
        <v>101</v>
      </c>
      <c r="D40" s="102">
        <v>9</v>
      </c>
      <c r="E40" s="103">
        <v>12</v>
      </c>
      <c r="F40" s="103">
        <v>9000</v>
      </c>
      <c r="G40" s="103">
        <v>6000</v>
      </c>
      <c r="H40" s="103">
        <v>4500</v>
      </c>
      <c r="I40" s="103">
        <v>433.85</v>
      </c>
      <c r="J40" s="103">
        <f>Base_Encuestas[[#This Row],[VENTAS POR ALOJAMIENTO DURANTE EL MES DE LA ENCUESTA]]/1000</f>
        <v>0.43385000000000001</v>
      </c>
      <c r="K40" s="103">
        <v>13</v>
      </c>
      <c r="L40" s="103">
        <v>2</v>
      </c>
      <c r="M40" s="103"/>
      <c r="N40" s="103"/>
      <c r="O40" s="103"/>
      <c r="P40" s="102">
        <v>15</v>
      </c>
      <c r="Q40" s="103">
        <v>0</v>
      </c>
      <c r="R40" s="103">
        <v>0</v>
      </c>
      <c r="S40" s="103">
        <v>0</v>
      </c>
      <c r="T40" s="103">
        <v>0</v>
      </c>
      <c r="U40" s="103">
        <v>0</v>
      </c>
      <c r="V40" s="103">
        <v>0</v>
      </c>
      <c r="W40" s="103">
        <v>0</v>
      </c>
      <c r="X40" s="103">
        <v>0</v>
      </c>
      <c r="Y40" s="103">
        <v>0</v>
      </c>
      <c r="Z40" s="103">
        <v>0</v>
      </c>
      <c r="AA40" s="103">
        <v>11</v>
      </c>
      <c r="AB40" s="103">
        <v>4</v>
      </c>
      <c r="AC40" s="103">
        <v>15</v>
      </c>
      <c r="AD40" s="103">
        <v>11</v>
      </c>
      <c r="AE40" s="103">
        <v>4</v>
      </c>
      <c r="AF40" s="103">
        <v>15</v>
      </c>
      <c r="AG40" s="103" t="s">
        <v>79</v>
      </c>
      <c r="AH40" s="103"/>
      <c r="AI40" s="103">
        <v>0</v>
      </c>
      <c r="AJ40" s="103">
        <v>0</v>
      </c>
      <c r="AK40" s="103">
        <v>1</v>
      </c>
      <c r="AL40" s="103">
        <v>1</v>
      </c>
      <c r="AM40" s="103">
        <v>0</v>
      </c>
      <c r="AN40" s="103">
        <v>0</v>
      </c>
      <c r="AO40" s="103">
        <v>0</v>
      </c>
      <c r="AP40" s="103">
        <v>0</v>
      </c>
      <c r="AQ40" s="103">
        <v>0</v>
      </c>
      <c r="AR40" s="103">
        <v>0</v>
      </c>
      <c r="AS40" s="103">
        <v>0</v>
      </c>
      <c r="AT40" s="103">
        <v>0</v>
      </c>
      <c r="AU40" s="103">
        <v>2</v>
      </c>
      <c r="AV40" s="103">
        <v>9</v>
      </c>
      <c r="AW40" s="103">
        <v>3</v>
      </c>
      <c r="AX40" s="103">
        <v>0</v>
      </c>
      <c r="AY40" s="103">
        <v>0</v>
      </c>
      <c r="AZ40" s="103">
        <v>0</v>
      </c>
      <c r="BA40" s="103">
        <v>12</v>
      </c>
      <c r="BB40" s="103">
        <v>15</v>
      </c>
      <c r="BC40" s="103" t="s">
        <v>81</v>
      </c>
      <c r="BD40" s="103">
        <v>0</v>
      </c>
      <c r="BE40" s="103">
        <v>0</v>
      </c>
      <c r="BF40" s="103" t="s">
        <v>81</v>
      </c>
      <c r="BG40" s="103">
        <v>0</v>
      </c>
      <c r="BH40" s="103">
        <v>0</v>
      </c>
      <c r="BI40" s="103" t="s">
        <v>81</v>
      </c>
      <c r="BJ40" s="103">
        <v>0</v>
      </c>
      <c r="BK40" s="103">
        <v>0</v>
      </c>
      <c r="BL40" s="103" t="s">
        <v>81</v>
      </c>
      <c r="BM40" s="103">
        <v>0</v>
      </c>
      <c r="BN40" s="103">
        <v>0</v>
      </c>
      <c r="BO40" s="103">
        <v>12</v>
      </c>
      <c r="BP40" s="103">
        <v>3</v>
      </c>
      <c r="BQ40" s="103"/>
      <c r="BR40" s="103"/>
      <c r="BS40" s="103"/>
      <c r="BT40" s="103">
        <v>0</v>
      </c>
      <c r="BU40" s="103">
        <v>0</v>
      </c>
      <c r="BV40" s="103">
        <v>0</v>
      </c>
      <c r="BW40" s="103"/>
      <c r="BX40" s="104">
        <v>43800</v>
      </c>
      <c r="BY40" s="103">
        <f>DAY(EOMONTH(Base_Encuestas[[#This Row],[FECHA]],0))</f>
        <v>31</v>
      </c>
      <c r="BZ4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0" s="105">
        <f>+YEAR(Base_Encuestas[[#This Row],[FECHA]])</f>
        <v>2019</v>
      </c>
    </row>
    <row r="41" spans="1:79">
      <c r="A41" s="100" t="s">
        <v>109</v>
      </c>
      <c r="B41" s="100" t="s">
        <v>77</v>
      </c>
      <c r="C41" s="100" t="s">
        <v>78</v>
      </c>
      <c r="D41" s="102">
        <v>40</v>
      </c>
      <c r="E41" s="103"/>
      <c r="F41" s="103"/>
      <c r="G41" s="103">
        <v>20000</v>
      </c>
      <c r="H41" s="103">
        <v>25000</v>
      </c>
      <c r="I41" s="103">
        <v>2500</v>
      </c>
      <c r="J41" s="103">
        <f>Base_Encuestas[[#This Row],[VENTAS POR ALOJAMIENTO DURANTE EL MES DE LA ENCUESTA]]/1000</f>
        <v>2.5</v>
      </c>
      <c r="K41" s="103">
        <v>40</v>
      </c>
      <c r="L41" s="103"/>
      <c r="M41" s="103"/>
      <c r="N41" s="103"/>
      <c r="O41" s="103"/>
      <c r="P41" s="102">
        <v>40</v>
      </c>
      <c r="Q41" s="103">
        <v>0</v>
      </c>
      <c r="R41" s="103">
        <v>0</v>
      </c>
      <c r="S41" s="103">
        <v>0</v>
      </c>
      <c r="T41" s="103">
        <v>0</v>
      </c>
      <c r="U41" s="103">
        <v>0</v>
      </c>
      <c r="V41" s="103">
        <v>2</v>
      </c>
      <c r="W41" s="103">
        <v>0</v>
      </c>
      <c r="X41" s="103">
        <v>0</v>
      </c>
      <c r="Y41" s="103">
        <v>0</v>
      </c>
      <c r="Z41" s="103">
        <v>0</v>
      </c>
      <c r="AA41" s="103">
        <v>6</v>
      </c>
      <c r="AB41" s="103"/>
      <c r="AC41" s="103">
        <v>6</v>
      </c>
      <c r="AD41" s="103">
        <v>6</v>
      </c>
      <c r="AE41" s="103"/>
      <c r="AF41" s="103">
        <v>6</v>
      </c>
      <c r="AG41" s="103" t="s">
        <v>83</v>
      </c>
      <c r="AH41" s="103" t="s">
        <v>110</v>
      </c>
      <c r="AI41" s="103">
        <v>2</v>
      </c>
      <c r="AJ41" s="103">
        <v>4</v>
      </c>
      <c r="AK41" s="103">
        <v>0</v>
      </c>
      <c r="AL41" s="103">
        <v>0</v>
      </c>
      <c r="AM41" s="103">
        <v>2</v>
      </c>
      <c r="AN41" s="103">
        <v>4</v>
      </c>
      <c r="AO41" s="103">
        <v>0</v>
      </c>
      <c r="AP41" s="103">
        <v>0</v>
      </c>
      <c r="AQ41" s="103">
        <v>0</v>
      </c>
      <c r="AR41" s="103">
        <v>1</v>
      </c>
      <c r="AS41" s="103">
        <v>0</v>
      </c>
      <c r="AT41" s="103">
        <v>0</v>
      </c>
      <c r="AU41" s="103">
        <v>13</v>
      </c>
      <c r="AV41" s="103">
        <v>2</v>
      </c>
      <c r="AW41" s="103">
        <v>0</v>
      </c>
      <c r="AX41" s="103">
        <v>0</v>
      </c>
      <c r="AY41" s="103">
        <v>0</v>
      </c>
      <c r="AZ41" s="103">
        <v>0</v>
      </c>
      <c r="BA41" s="103">
        <v>2</v>
      </c>
      <c r="BB41" s="103">
        <v>2</v>
      </c>
      <c r="BC41" s="103" t="s">
        <v>80</v>
      </c>
      <c r="BD41" s="103">
        <v>15</v>
      </c>
      <c r="BE41" s="103">
        <v>-15</v>
      </c>
      <c r="BF41" s="103" t="s">
        <v>80</v>
      </c>
      <c r="BG41" s="103">
        <v>25</v>
      </c>
      <c r="BH41" s="103">
        <v>25</v>
      </c>
      <c r="BI41" s="103" t="s">
        <v>80</v>
      </c>
      <c r="BJ41" s="103">
        <v>4</v>
      </c>
      <c r="BK41" s="103">
        <v>-4</v>
      </c>
      <c r="BL41" s="103" t="s">
        <v>80</v>
      </c>
      <c r="BM41" s="103">
        <v>4</v>
      </c>
      <c r="BN41" s="103">
        <v>4</v>
      </c>
      <c r="BO41" s="103">
        <v>6</v>
      </c>
      <c r="BP41" s="103">
        <v>8</v>
      </c>
      <c r="BQ41" s="103">
        <v>6</v>
      </c>
      <c r="BR41" s="103"/>
      <c r="BS41" s="103"/>
      <c r="BT41" s="103">
        <v>0</v>
      </c>
      <c r="BU41" s="103">
        <v>0</v>
      </c>
      <c r="BV41" s="103">
        <v>0</v>
      </c>
      <c r="BW41" s="103"/>
      <c r="BX41" s="104">
        <v>43800</v>
      </c>
      <c r="BY41" s="103">
        <f>DAY(EOMONTH(Base_Encuestas[[#This Row],[FECHA]],0))</f>
        <v>31</v>
      </c>
      <c r="BZ4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1" s="105">
        <f>+YEAR(Base_Encuestas[[#This Row],[FECHA]])</f>
        <v>2019</v>
      </c>
    </row>
    <row r="42" spans="1:79">
      <c r="A42" s="100" t="s">
        <v>82</v>
      </c>
      <c r="B42" s="100" t="s">
        <v>77</v>
      </c>
      <c r="C42" s="100" t="s">
        <v>78</v>
      </c>
      <c r="D42" s="102">
        <v>37</v>
      </c>
      <c r="E42" s="103">
        <v>90</v>
      </c>
      <c r="F42" s="103"/>
      <c r="G42" s="103"/>
      <c r="H42" s="103">
        <v>0</v>
      </c>
      <c r="I42" s="103">
        <v>2610.6799999999998</v>
      </c>
      <c r="J42" s="103">
        <f>Base_Encuestas[[#This Row],[VENTAS POR ALOJAMIENTO DURANTE EL MES DE LA ENCUESTA]]/1000</f>
        <v>2.6106799999999999</v>
      </c>
      <c r="K42" s="103">
        <v>78</v>
      </c>
      <c r="L42" s="103">
        <v>87</v>
      </c>
      <c r="M42" s="103">
        <v>14</v>
      </c>
      <c r="N42" s="103">
        <v>11</v>
      </c>
      <c r="O42" s="103">
        <v>1</v>
      </c>
      <c r="P42" s="102">
        <v>191</v>
      </c>
      <c r="Q42" s="103">
        <v>0</v>
      </c>
      <c r="R42" s="103">
        <v>0</v>
      </c>
      <c r="S42" s="103">
        <v>0</v>
      </c>
      <c r="T42" s="103">
        <v>0</v>
      </c>
      <c r="U42" s="103">
        <v>0</v>
      </c>
      <c r="V42" s="103">
        <v>0</v>
      </c>
      <c r="W42" s="103">
        <v>0</v>
      </c>
      <c r="X42" s="103">
        <v>0</v>
      </c>
      <c r="Y42" s="103">
        <v>0</v>
      </c>
      <c r="Z42" s="103">
        <v>0</v>
      </c>
      <c r="AA42" s="103">
        <v>3</v>
      </c>
      <c r="AB42" s="103"/>
      <c r="AC42" s="103">
        <v>3</v>
      </c>
      <c r="AD42" s="103">
        <v>3</v>
      </c>
      <c r="AE42" s="103"/>
      <c r="AF42" s="103">
        <v>3</v>
      </c>
      <c r="AG42" s="103" t="s">
        <v>79</v>
      </c>
      <c r="AH42" s="103"/>
      <c r="AI42" s="103">
        <v>0</v>
      </c>
      <c r="AJ42" s="103">
        <v>0</v>
      </c>
      <c r="AK42" s="103">
        <v>1</v>
      </c>
      <c r="AL42" s="103">
        <v>3</v>
      </c>
      <c r="AM42" s="103">
        <v>0</v>
      </c>
      <c r="AN42" s="103">
        <v>0</v>
      </c>
      <c r="AO42" s="103">
        <v>0</v>
      </c>
      <c r="AP42" s="103">
        <v>0</v>
      </c>
      <c r="AQ42" s="103">
        <v>0</v>
      </c>
      <c r="AR42" s="103">
        <v>0</v>
      </c>
      <c r="AS42" s="103">
        <v>0</v>
      </c>
      <c r="AT42" s="103">
        <v>0</v>
      </c>
      <c r="AU42" s="103">
        <v>4</v>
      </c>
      <c r="AV42" s="103">
        <v>3</v>
      </c>
      <c r="AW42" s="103">
        <v>2</v>
      </c>
      <c r="AX42" s="103">
        <v>1</v>
      </c>
      <c r="AY42" s="103">
        <v>0</v>
      </c>
      <c r="AZ42" s="103">
        <v>0</v>
      </c>
      <c r="BA42" s="103">
        <v>6</v>
      </c>
      <c r="BB42" s="103">
        <v>6</v>
      </c>
      <c r="BC42" s="103" t="s">
        <v>80</v>
      </c>
      <c r="BD42" s="103">
        <v>5</v>
      </c>
      <c r="BE42" s="103">
        <v>-5</v>
      </c>
      <c r="BF42" s="103" t="s">
        <v>81</v>
      </c>
      <c r="BG42" s="103">
        <v>0</v>
      </c>
      <c r="BH42" s="103">
        <v>0</v>
      </c>
      <c r="BI42" s="103" t="s">
        <v>81</v>
      </c>
      <c r="BJ42" s="103">
        <v>0</v>
      </c>
      <c r="BK42" s="103">
        <v>0</v>
      </c>
      <c r="BL42" s="103" t="s">
        <v>81</v>
      </c>
      <c r="BM42" s="103">
        <v>0</v>
      </c>
      <c r="BN42" s="103">
        <v>0</v>
      </c>
      <c r="BO42" s="103">
        <v>8</v>
      </c>
      <c r="BP42" s="103">
        <v>17</v>
      </c>
      <c r="BQ42" s="103">
        <v>2</v>
      </c>
      <c r="BR42" s="103">
        <v>4</v>
      </c>
      <c r="BS42" s="103">
        <v>3</v>
      </c>
      <c r="BT42" s="103">
        <v>3</v>
      </c>
      <c r="BU42" s="103">
        <v>0</v>
      </c>
      <c r="BV42" s="103">
        <v>0</v>
      </c>
      <c r="BW42" s="103">
        <v>0</v>
      </c>
      <c r="BX42" s="104">
        <v>43800</v>
      </c>
      <c r="BY42" s="103">
        <f>DAY(EOMONTH(Base_Encuestas[[#This Row],[FECHA]],0))</f>
        <v>31</v>
      </c>
      <c r="BZ4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2" s="105">
        <f>+YEAR(Base_Encuestas[[#This Row],[FECHA]])</f>
        <v>2019</v>
      </c>
    </row>
    <row r="43" spans="1:79">
      <c r="A43" s="100" t="s">
        <v>103</v>
      </c>
      <c r="B43" s="100" t="s">
        <v>77</v>
      </c>
      <c r="C43" s="100" t="s">
        <v>95</v>
      </c>
      <c r="D43" s="102">
        <v>10</v>
      </c>
      <c r="E43" s="103">
        <v>20</v>
      </c>
      <c r="F43" s="103"/>
      <c r="G43" s="103"/>
      <c r="H43" s="103">
        <v>0</v>
      </c>
      <c r="I43" s="103">
        <v>400</v>
      </c>
      <c r="J43" s="103">
        <f>Base_Encuestas[[#This Row],[VENTAS POR ALOJAMIENTO DURANTE EL MES DE LA ENCUESTA]]/1000</f>
        <v>0.4</v>
      </c>
      <c r="K43" s="103">
        <v>10</v>
      </c>
      <c r="L43" s="103"/>
      <c r="M43" s="103"/>
      <c r="N43" s="103"/>
      <c r="O43" s="103"/>
      <c r="P43" s="102">
        <v>10</v>
      </c>
      <c r="Q43" s="103">
        <v>0</v>
      </c>
      <c r="R43" s="103">
        <v>0</v>
      </c>
      <c r="S43" s="103">
        <v>0</v>
      </c>
      <c r="T43" s="103">
        <v>0</v>
      </c>
      <c r="U43" s="103">
        <v>0</v>
      </c>
      <c r="V43" s="103">
        <v>0</v>
      </c>
      <c r="W43" s="103">
        <v>0</v>
      </c>
      <c r="X43" s="103">
        <v>0</v>
      </c>
      <c r="Y43" s="103">
        <v>0</v>
      </c>
      <c r="Z43" s="103">
        <v>0</v>
      </c>
      <c r="AA43" s="103">
        <v>8</v>
      </c>
      <c r="AB43" s="103"/>
      <c r="AC43" s="103">
        <v>8</v>
      </c>
      <c r="AD43" s="103">
        <v>8</v>
      </c>
      <c r="AE43" s="103"/>
      <c r="AF43" s="103">
        <v>8</v>
      </c>
      <c r="AG43" s="103" t="s">
        <v>79</v>
      </c>
      <c r="AH43" s="103"/>
      <c r="AI43" s="103">
        <v>1</v>
      </c>
      <c r="AJ43" s="103">
        <v>2</v>
      </c>
      <c r="AK43" s="103">
        <v>3</v>
      </c>
      <c r="AL43" s="103">
        <v>1</v>
      </c>
      <c r="AM43" s="103">
        <v>0</v>
      </c>
      <c r="AN43" s="103">
        <v>0</v>
      </c>
      <c r="AO43" s="103">
        <v>2</v>
      </c>
      <c r="AP43" s="103">
        <v>1</v>
      </c>
      <c r="AQ43" s="103">
        <v>0</v>
      </c>
      <c r="AR43" s="103">
        <v>0</v>
      </c>
      <c r="AS43" s="103">
        <v>1</v>
      </c>
      <c r="AT43" s="103">
        <v>1</v>
      </c>
      <c r="AU43" s="103">
        <v>12</v>
      </c>
      <c r="AV43" s="103">
        <v>0</v>
      </c>
      <c r="AW43" s="103">
        <v>0</v>
      </c>
      <c r="AX43" s="103">
        <v>0</v>
      </c>
      <c r="AY43" s="103">
        <v>0</v>
      </c>
      <c r="AZ43" s="103">
        <v>0</v>
      </c>
      <c r="BA43" s="103">
        <v>0</v>
      </c>
      <c r="BB43" s="103">
        <v>0</v>
      </c>
      <c r="BC43" s="103" t="s">
        <v>81</v>
      </c>
      <c r="BD43" s="103">
        <v>0</v>
      </c>
      <c r="BE43" s="103">
        <v>0</v>
      </c>
      <c r="BF43" s="103" t="s">
        <v>81</v>
      </c>
      <c r="BG43" s="103">
        <v>0</v>
      </c>
      <c r="BH43" s="103">
        <v>0</v>
      </c>
      <c r="BI43" s="103" t="s">
        <v>81</v>
      </c>
      <c r="BJ43" s="103">
        <v>0</v>
      </c>
      <c r="BK43" s="103">
        <v>0</v>
      </c>
      <c r="BL43" s="103" t="s">
        <v>81</v>
      </c>
      <c r="BM43" s="103">
        <v>0</v>
      </c>
      <c r="BN43" s="103">
        <v>0</v>
      </c>
      <c r="BO43" s="103">
        <v>10</v>
      </c>
      <c r="BP43" s="103">
        <v>0</v>
      </c>
      <c r="BQ43" s="103">
        <v>0</v>
      </c>
      <c r="BR43" s="103">
        <v>0</v>
      </c>
      <c r="BS43" s="103">
        <v>0</v>
      </c>
      <c r="BT43" s="103">
        <v>0</v>
      </c>
      <c r="BU43" s="103">
        <v>0</v>
      </c>
      <c r="BV43" s="103">
        <v>1</v>
      </c>
      <c r="BW43" s="103">
        <v>0</v>
      </c>
      <c r="BX43" s="104">
        <v>43800</v>
      </c>
      <c r="BY43" s="103">
        <f>DAY(EOMONTH(Base_Encuestas[[#This Row],[FECHA]],0))</f>
        <v>31</v>
      </c>
      <c r="BZ4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3" s="105">
        <f>+YEAR(Base_Encuestas[[#This Row],[FECHA]])</f>
        <v>2019</v>
      </c>
    </row>
    <row r="44" spans="1:79">
      <c r="A44" s="100" t="s">
        <v>97</v>
      </c>
      <c r="B44" s="100" t="s">
        <v>77</v>
      </c>
      <c r="C44" s="100" t="s">
        <v>78</v>
      </c>
      <c r="D44" s="102">
        <v>29</v>
      </c>
      <c r="E44" s="103">
        <v>51</v>
      </c>
      <c r="F44" s="103">
        <v>15564.09</v>
      </c>
      <c r="G44" s="103">
        <v>18677.22</v>
      </c>
      <c r="H44" s="103">
        <v>24488.38</v>
      </c>
      <c r="I44" s="103">
        <v>1992.61</v>
      </c>
      <c r="J44" s="103">
        <f>Base_Encuestas[[#This Row],[VENTAS POR ALOJAMIENTO DURANTE EL MES DE LA ENCUESTA]]/1000</f>
        <v>1.99261</v>
      </c>
      <c r="K44" s="103"/>
      <c r="L44" s="103"/>
      <c r="M44" s="103"/>
      <c r="N44" s="103"/>
      <c r="O44" s="103"/>
      <c r="P44" s="102">
        <v>0</v>
      </c>
      <c r="Q44" s="103">
        <v>0</v>
      </c>
      <c r="R44" s="103"/>
      <c r="S44" s="103"/>
      <c r="T44" s="103"/>
      <c r="U44" s="103"/>
      <c r="V44" s="103">
        <v>0</v>
      </c>
      <c r="W44" s="103"/>
      <c r="X44" s="103"/>
      <c r="Y44" s="103"/>
      <c r="Z44" s="103"/>
      <c r="AA44" s="103"/>
      <c r="AB44" s="103"/>
      <c r="AC44" s="103">
        <v>0</v>
      </c>
      <c r="AD44" s="103"/>
      <c r="AE44" s="103"/>
      <c r="AF44" s="103">
        <v>0</v>
      </c>
      <c r="AG44" s="103" t="s">
        <v>79</v>
      </c>
      <c r="AH44" s="103"/>
      <c r="AI44" s="103">
        <v>0</v>
      </c>
      <c r="AJ44" s="103">
        <v>1</v>
      </c>
      <c r="AK44" s="103">
        <v>3</v>
      </c>
      <c r="AL44" s="103">
        <v>2</v>
      </c>
      <c r="AM44" s="103">
        <v>0</v>
      </c>
      <c r="AN44" s="103">
        <v>0</v>
      </c>
      <c r="AO44" s="103">
        <v>0</v>
      </c>
      <c r="AP44" s="103">
        <v>0</v>
      </c>
      <c r="AQ44" s="103">
        <v>0</v>
      </c>
      <c r="AR44" s="103">
        <v>0</v>
      </c>
      <c r="AS44" s="103">
        <v>0</v>
      </c>
      <c r="AT44" s="103">
        <v>0</v>
      </c>
      <c r="AU44" s="103">
        <v>6</v>
      </c>
      <c r="AV44" s="103">
        <v>0</v>
      </c>
      <c r="AW44" s="103">
        <v>0</v>
      </c>
      <c r="AX44" s="103">
        <v>0</v>
      </c>
      <c r="AY44" s="103">
        <v>0</v>
      </c>
      <c r="AZ44" s="103">
        <v>0</v>
      </c>
      <c r="BA44" s="103">
        <v>0</v>
      </c>
      <c r="BB44" s="103">
        <v>0</v>
      </c>
      <c r="BC44" s="103" t="s">
        <v>81</v>
      </c>
      <c r="BD44" s="103">
        <v>0</v>
      </c>
      <c r="BE44" s="103">
        <v>0</v>
      </c>
      <c r="BF44" s="103" t="s">
        <v>81</v>
      </c>
      <c r="BG44" s="103">
        <v>0</v>
      </c>
      <c r="BH44" s="103">
        <v>0</v>
      </c>
      <c r="BI44" s="103" t="s">
        <v>81</v>
      </c>
      <c r="BJ44" s="103">
        <v>0</v>
      </c>
      <c r="BK44" s="103">
        <v>0</v>
      </c>
      <c r="BL44" s="103" t="s">
        <v>81</v>
      </c>
      <c r="BM44" s="103">
        <v>0</v>
      </c>
      <c r="BN44" s="103">
        <v>0</v>
      </c>
      <c r="BO44" s="103"/>
      <c r="BP44" s="103"/>
      <c r="BQ44" s="103"/>
      <c r="BR44" s="103"/>
      <c r="BS44" s="103"/>
      <c r="BT44" s="103">
        <v>0</v>
      </c>
      <c r="BU44" s="103">
        <v>0</v>
      </c>
      <c r="BV44" s="103">
        <v>0</v>
      </c>
      <c r="BW44" s="103"/>
      <c r="BX44" s="104">
        <v>43800</v>
      </c>
      <c r="BY44" s="103">
        <f>DAY(EOMONTH(Base_Encuestas[[#This Row],[FECHA]],0))</f>
        <v>31</v>
      </c>
      <c r="BZ4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4" s="105">
        <f>+YEAR(Base_Encuestas[[#This Row],[FECHA]])</f>
        <v>2019</v>
      </c>
    </row>
    <row r="45" spans="1:79">
      <c r="A45" s="100" t="s">
        <v>76</v>
      </c>
      <c r="B45" s="100" t="s">
        <v>88</v>
      </c>
      <c r="C45" s="100" t="s">
        <v>78</v>
      </c>
      <c r="D45" s="102"/>
      <c r="E45" s="103"/>
      <c r="F45" s="103"/>
      <c r="G45" s="103"/>
      <c r="H45" s="103">
        <v>325178.09000000003</v>
      </c>
      <c r="I45" s="103">
        <v>32394.84</v>
      </c>
      <c r="J45" s="103">
        <f>Base_Encuestas[[#This Row],[VENTAS POR ALOJAMIENTO DURANTE EL MES DE LA ENCUESTA]]/1000</f>
        <v>32.394840000000002</v>
      </c>
      <c r="K45" s="103">
        <v>101</v>
      </c>
      <c r="L45" s="103">
        <v>426</v>
      </c>
      <c r="M45" s="103"/>
      <c r="N45" s="103"/>
      <c r="O45" s="103"/>
      <c r="P45" s="102">
        <v>527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3">
        <v>0</v>
      </c>
      <c r="W45" s="103">
        <v>0</v>
      </c>
      <c r="X45" s="103">
        <v>0</v>
      </c>
      <c r="Y45" s="103">
        <v>0</v>
      </c>
      <c r="Z45" s="103">
        <v>0</v>
      </c>
      <c r="AA45" s="103">
        <v>20</v>
      </c>
      <c r="AB45" s="103">
        <v>875</v>
      </c>
      <c r="AC45" s="103">
        <v>895</v>
      </c>
      <c r="AD45" s="103">
        <v>20</v>
      </c>
      <c r="AE45" s="103">
        <v>875</v>
      </c>
      <c r="AF45" s="103">
        <v>895</v>
      </c>
      <c r="AG45" s="103" t="s">
        <v>79</v>
      </c>
      <c r="AH45" s="103"/>
      <c r="AI45" s="103">
        <v>0</v>
      </c>
      <c r="AJ45" s="103">
        <v>2</v>
      </c>
      <c r="AK45" s="103">
        <v>11</v>
      </c>
      <c r="AL45" s="103">
        <v>7</v>
      </c>
      <c r="AM45" s="103">
        <v>0</v>
      </c>
      <c r="AN45" s="103">
        <v>0</v>
      </c>
      <c r="AO45" s="103">
        <v>0</v>
      </c>
      <c r="AP45" s="103">
        <v>0</v>
      </c>
      <c r="AQ45" s="103">
        <v>0</v>
      </c>
      <c r="AR45" s="103">
        <v>0</v>
      </c>
      <c r="AS45" s="103">
        <v>0</v>
      </c>
      <c r="AT45" s="103">
        <v>0</v>
      </c>
      <c r="AU45" s="103">
        <v>20</v>
      </c>
      <c r="AV45" s="103">
        <v>232</v>
      </c>
      <c r="AW45" s="103">
        <v>437</v>
      </c>
      <c r="AX45" s="103">
        <v>0</v>
      </c>
      <c r="AY45" s="103">
        <v>0</v>
      </c>
      <c r="AZ45" s="103">
        <v>0</v>
      </c>
      <c r="BA45" s="103">
        <v>669</v>
      </c>
      <c r="BB45" s="103">
        <v>1078</v>
      </c>
      <c r="BC45" s="103" t="s">
        <v>86</v>
      </c>
      <c r="BD45" s="103">
        <v>3</v>
      </c>
      <c r="BE45" s="103">
        <v>-3</v>
      </c>
      <c r="BF45" s="103" t="s">
        <v>81</v>
      </c>
      <c r="BG45" s="103">
        <v>0</v>
      </c>
      <c r="BH45" s="103">
        <v>0</v>
      </c>
      <c r="BI45" s="103" t="s">
        <v>81</v>
      </c>
      <c r="BJ45" s="103">
        <v>0</v>
      </c>
      <c r="BK45" s="103">
        <v>0</v>
      </c>
      <c r="BL45" s="103" t="s">
        <v>81</v>
      </c>
      <c r="BM45" s="103">
        <v>0</v>
      </c>
      <c r="BN45" s="103">
        <v>0</v>
      </c>
      <c r="BO45" s="103">
        <v>5</v>
      </c>
      <c r="BP45" s="103">
        <v>5</v>
      </c>
      <c r="BQ45" s="103">
        <v>0</v>
      </c>
      <c r="BR45" s="103">
        <v>0</v>
      </c>
      <c r="BS45" s="103">
        <v>0</v>
      </c>
      <c r="BT45" s="103">
        <v>0</v>
      </c>
      <c r="BU45" s="103">
        <v>0</v>
      </c>
      <c r="BV45" s="103">
        <v>3</v>
      </c>
      <c r="BW45" s="103">
        <v>1</v>
      </c>
      <c r="BX45" s="104">
        <v>43800</v>
      </c>
      <c r="BY45" s="103">
        <f>DAY(EOMONTH(Base_Encuestas[[#This Row],[FECHA]],0))</f>
        <v>31</v>
      </c>
      <c r="BZ4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5" s="105">
        <f>+YEAR(Base_Encuestas[[#This Row],[FECHA]])</f>
        <v>2019</v>
      </c>
    </row>
    <row r="46" spans="1:79">
      <c r="A46" s="100" t="s">
        <v>93</v>
      </c>
      <c r="B46" s="100" t="s">
        <v>77</v>
      </c>
      <c r="C46" s="100" t="s">
        <v>78</v>
      </c>
      <c r="D46" s="102">
        <v>18</v>
      </c>
      <c r="E46" s="103"/>
      <c r="F46" s="103"/>
      <c r="G46" s="103">
        <v>62304.91</v>
      </c>
      <c r="H46" s="103">
        <v>176245.81</v>
      </c>
      <c r="I46" s="103">
        <v>13509.89</v>
      </c>
      <c r="J46" s="103">
        <f>Base_Encuestas[[#This Row],[VENTAS POR ALOJAMIENTO DURANTE EL MES DE LA ENCUESTA]]/1000</f>
        <v>13.509889999999999</v>
      </c>
      <c r="K46" s="103"/>
      <c r="L46" s="103"/>
      <c r="M46" s="103"/>
      <c r="N46" s="103"/>
      <c r="O46" s="103"/>
      <c r="P46" s="102">
        <v>0</v>
      </c>
      <c r="Q46" s="103">
        <v>0</v>
      </c>
      <c r="R46" s="103"/>
      <c r="S46" s="103"/>
      <c r="T46" s="103"/>
      <c r="U46" s="103"/>
      <c r="V46" s="103">
        <v>0</v>
      </c>
      <c r="W46" s="103"/>
      <c r="X46" s="103"/>
      <c r="Y46" s="103"/>
      <c r="Z46" s="103"/>
      <c r="AA46" s="103"/>
      <c r="AB46" s="103"/>
      <c r="AC46" s="103">
        <v>0</v>
      </c>
      <c r="AD46" s="103"/>
      <c r="AE46" s="103"/>
      <c r="AF46" s="103">
        <v>0</v>
      </c>
      <c r="AG46" s="103" t="s">
        <v>79</v>
      </c>
      <c r="AH46" s="103"/>
      <c r="AI46" s="103">
        <v>2</v>
      </c>
      <c r="AJ46" s="103">
        <v>4</v>
      </c>
      <c r="AK46" s="103">
        <v>1</v>
      </c>
      <c r="AL46" s="103">
        <v>2</v>
      </c>
      <c r="AM46" s="103">
        <v>0</v>
      </c>
      <c r="AN46" s="103">
        <v>0</v>
      </c>
      <c r="AO46" s="103">
        <v>0</v>
      </c>
      <c r="AP46" s="103">
        <v>0</v>
      </c>
      <c r="AQ46" s="103">
        <v>0</v>
      </c>
      <c r="AR46" s="103">
        <v>0</v>
      </c>
      <c r="AS46" s="103">
        <v>0</v>
      </c>
      <c r="AT46" s="103">
        <v>0</v>
      </c>
      <c r="AU46" s="103">
        <v>9</v>
      </c>
      <c r="AV46" s="103">
        <v>0</v>
      </c>
      <c r="AW46" s="103">
        <v>0</v>
      </c>
      <c r="AX46" s="103">
        <v>0</v>
      </c>
      <c r="AY46" s="103">
        <v>0</v>
      </c>
      <c r="AZ46" s="103">
        <v>0</v>
      </c>
      <c r="BA46" s="103">
        <v>0</v>
      </c>
      <c r="BB46" s="103">
        <v>0</v>
      </c>
      <c r="BC46" s="103" t="s">
        <v>81</v>
      </c>
      <c r="BD46" s="103">
        <v>0</v>
      </c>
      <c r="BE46" s="103">
        <v>0</v>
      </c>
      <c r="BF46" s="103" t="s">
        <v>86</v>
      </c>
      <c r="BG46" s="103">
        <v>0</v>
      </c>
      <c r="BH46" s="103">
        <v>0</v>
      </c>
      <c r="BI46" s="103" t="s">
        <v>86</v>
      </c>
      <c r="BJ46" s="103">
        <v>0</v>
      </c>
      <c r="BK46" s="103">
        <v>0</v>
      </c>
      <c r="BL46" s="103" t="s">
        <v>92</v>
      </c>
      <c r="BM46" s="103">
        <v>0</v>
      </c>
      <c r="BN46" s="103">
        <v>0</v>
      </c>
      <c r="BO46" s="103"/>
      <c r="BP46" s="103"/>
      <c r="BQ46" s="103"/>
      <c r="BR46" s="103"/>
      <c r="BS46" s="103"/>
      <c r="BT46" s="103">
        <v>0</v>
      </c>
      <c r="BU46" s="103">
        <v>0</v>
      </c>
      <c r="BV46" s="103">
        <v>0</v>
      </c>
      <c r="BW46" s="103"/>
      <c r="BX46" s="104">
        <v>43800</v>
      </c>
      <c r="BY46" s="103">
        <f>DAY(EOMONTH(Base_Encuestas[[#This Row],[FECHA]],0))</f>
        <v>31</v>
      </c>
      <c r="BZ4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6" s="105">
        <f>+YEAR(Base_Encuestas[[#This Row],[FECHA]])</f>
        <v>2019</v>
      </c>
    </row>
    <row r="47" spans="1:79">
      <c r="A47" s="100" t="s">
        <v>97</v>
      </c>
      <c r="B47" s="100" t="s">
        <v>94</v>
      </c>
      <c r="C47" s="100" t="s">
        <v>78</v>
      </c>
      <c r="D47" s="102">
        <v>10</v>
      </c>
      <c r="E47" s="103">
        <v>26</v>
      </c>
      <c r="F47" s="103"/>
      <c r="G47" s="103">
        <v>250000</v>
      </c>
      <c r="H47" s="103">
        <v>300000</v>
      </c>
      <c r="I47" s="103"/>
      <c r="J47" s="103">
        <f>Base_Encuestas[[#This Row],[VENTAS POR ALOJAMIENTO DURANTE EL MES DE LA ENCUESTA]]/1000</f>
        <v>0</v>
      </c>
      <c r="K47" s="103"/>
      <c r="L47" s="103">
        <v>186</v>
      </c>
      <c r="M47" s="103"/>
      <c r="N47" s="103"/>
      <c r="O47" s="103"/>
      <c r="P47" s="102">
        <v>186</v>
      </c>
      <c r="Q47" s="103">
        <v>0</v>
      </c>
      <c r="R47" s="103">
        <v>4</v>
      </c>
      <c r="S47" s="103">
        <v>0</v>
      </c>
      <c r="T47" s="103">
        <v>0</v>
      </c>
      <c r="U47" s="103">
        <v>0</v>
      </c>
      <c r="V47" s="103">
        <v>0</v>
      </c>
      <c r="W47" s="103">
        <v>6</v>
      </c>
      <c r="X47" s="103">
        <v>0</v>
      </c>
      <c r="Y47" s="103">
        <v>0</v>
      </c>
      <c r="Z47" s="103">
        <v>0</v>
      </c>
      <c r="AA47" s="103">
        <v>3</v>
      </c>
      <c r="AB47" s="103">
        <v>92</v>
      </c>
      <c r="AC47" s="103">
        <v>95</v>
      </c>
      <c r="AD47" s="103">
        <v>3</v>
      </c>
      <c r="AE47" s="103">
        <v>92</v>
      </c>
      <c r="AF47" s="103">
        <v>95</v>
      </c>
      <c r="AG47" s="103" t="s">
        <v>83</v>
      </c>
      <c r="AH47" s="103" t="s">
        <v>111</v>
      </c>
      <c r="AI47" s="103"/>
      <c r="AJ47" s="103"/>
      <c r="AK47" s="103"/>
      <c r="AL47" s="103"/>
      <c r="AM47" s="103">
        <v>0</v>
      </c>
      <c r="AN47" s="103"/>
      <c r="AO47" s="103">
        <v>0</v>
      </c>
      <c r="AP47" s="103"/>
      <c r="AQ47" s="103">
        <v>0</v>
      </c>
      <c r="AR47" s="103"/>
      <c r="AS47" s="103">
        <v>0</v>
      </c>
      <c r="AT47" s="103"/>
      <c r="AU47" s="103">
        <v>0</v>
      </c>
      <c r="AV47" s="103">
        <v>0</v>
      </c>
      <c r="AW47" s="103">
        <v>170</v>
      </c>
      <c r="AX47" s="103">
        <v>0</v>
      </c>
      <c r="AY47" s="103">
        <v>0</v>
      </c>
      <c r="AZ47" s="103">
        <v>0</v>
      </c>
      <c r="BA47" s="103">
        <v>170</v>
      </c>
      <c r="BB47" s="103">
        <v>170</v>
      </c>
      <c r="BC47" s="103" t="s">
        <v>81</v>
      </c>
      <c r="BD47" s="103">
        <v>0</v>
      </c>
      <c r="BE47" s="103">
        <v>0</v>
      </c>
      <c r="BF47" s="103" t="s">
        <v>86</v>
      </c>
      <c r="BG47" s="103">
        <v>3</v>
      </c>
      <c r="BH47" s="103">
        <v>-3</v>
      </c>
      <c r="BI47" s="103" t="s">
        <v>81</v>
      </c>
      <c r="BJ47" s="103">
        <v>0</v>
      </c>
      <c r="BK47" s="103">
        <v>0</v>
      </c>
      <c r="BL47" s="103" t="s">
        <v>92</v>
      </c>
      <c r="BM47" s="103">
        <v>0</v>
      </c>
      <c r="BN47" s="103">
        <v>0</v>
      </c>
      <c r="BO47" s="103">
        <v>0</v>
      </c>
      <c r="BP47" s="103">
        <v>40</v>
      </c>
      <c r="BQ47" s="103">
        <v>0</v>
      </c>
      <c r="BR47" s="103">
        <v>0</v>
      </c>
      <c r="BS47" s="103">
        <v>0</v>
      </c>
      <c r="BT47" s="103">
        <v>0</v>
      </c>
      <c r="BU47" s="103">
        <v>0</v>
      </c>
      <c r="BV47" s="103">
        <v>0</v>
      </c>
      <c r="BW47" s="103"/>
      <c r="BX47" s="104">
        <v>43800</v>
      </c>
      <c r="BY47" s="103">
        <f>DAY(EOMONTH(Base_Encuestas[[#This Row],[FECHA]],0))</f>
        <v>31</v>
      </c>
      <c r="BZ4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7" s="105">
        <f>+YEAR(Base_Encuestas[[#This Row],[FECHA]])</f>
        <v>2019</v>
      </c>
    </row>
    <row r="48" spans="1:79">
      <c r="A48" s="100" t="s">
        <v>97</v>
      </c>
      <c r="B48" s="100" t="s">
        <v>77</v>
      </c>
      <c r="C48" s="100" t="s">
        <v>78</v>
      </c>
      <c r="D48" s="102">
        <v>41</v>
      </c>
      <c r="E48" s="103">
        <v>99</v>
      </c>
      <c r="F48" s="103">
        <v>65788.17</v>
      </c>
      <c r="G48" s="103">
        <v>94658.75</v>
      </c>
      <c r="H48" s="103">
        <v>75852.27</v>
      </c>
      <c r="I48" s="103">
        <v>6523.42</v>
      </c>
      <c r="J48" s="103">
        <f>Base_Encuestas[[#This Row],[VENTAS POR ALOJAMIENTO DURANTE EL MES DE LA ENCUESTA]]/1000</f>
        <v>6.5234199999999998</v>
      </c>
      <c r="K48" s="103">
        <v>70</v>
      </c>
      <c r="L48" s="103">
        <v>87</v>
      </c>
      <c r="M48" s="103">
        <v>6</v>
      </c>
      <c r="N48" s="103">
        <v>1</v>
      </c>
      <c r="O48" s="103"/>
      <c r="P48" s="102">
        <v>164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3">
        <v>0</v>
      </c>
      <c r="W48" s="103">
        <v>0</v>
      </c>
      <c r="X48" s="103">
        <v>0</v>
      </c>
      <c r="Y48" s="103">
        <v>0</v>
      </c>
      <c r="Z48" s="103">
        <v>0</v>
      </c>
      <c r="AA48" s="103">
        <v>266</v>
      </c>
      <c r="AB48" s="103"/>
      <c r="AC48" s="103">
        <v>266</v>
      </c>
      <c r="AD48" s="103">
        <v>266</v>
      </c>
      <c r="AE48" s="103"/>
      <c r="AF48" s="103">
        <v>266</v>
      </c>
      <c r="AG48" s="103" t="s">
        <v>79</v>
      </c>
      <c r="AH48" s="103"/>
      <c r="AI48" s="103">
        <v>1</v>
      </c>
      <c r="AJ48" s="103">
        <v>2</v>
      </c>
      <c r="AK48" s="103">
        <v>1</v>
      </c>
      <c r="AL48" s="103">
        <v>4</v>
      </c>
      <c r="AM48" s="103">
        <v>0</v>
      </c>
      <c r="AN48" s="103">
        <v>0</v>
      </c>
      <c r="AO48" s="103">
        <v>0</v>
      </c>
      <c r="AP48" s="103">
        <v>0</v>
      </c>
      <c r="AQ48" s="103">
        <v>0</v>
      </c>
      <c r="AR48" s="103">
        <v>0</v>
      </c>
      <c r="AS48" s="103">
        <v>0</v>
      </c>
      <c r="AT48" s="103">
        <v>0</v>
      </c>
      <c r="AU48" s="103">
        <v>8</v>
      </c>
      <c r="AV48" s="103">
        <v>3</v>
      </c>
      <c r="AW48" s="103">
        <v>5</v>
      </c>
      <c r="AX48" s="103">
        <v>0</v>
      </c>
      <c r="AY48" s="103">
        <v>0</v>
      </c>
      <c r="AZ48" s="103">
        <v>0</v>
      </c>
      <c r="BA48" s="103">
        <v>8</v>
      </c>
      <c r="BB48" s="103">
        <v>13</v>
      </c>
      <c r="BC48" s="103" t="s">
        <v>80</v>
      </c>
      <c r="BD48" s="103">
        <v>15</v>
      </c>
      <c r="BE48" s="103">
        <v>-15</v>
      </c>
      <c r="BF48" s="103" t="s">
        <v>81</v>
      </c>
      <c r="BG48" s="103">
        <v>0</v>
      </c>
      <c r="BH48" s="103">
        <v>0</v>
      </c>
      <c r="BI48" s="103" t="s">
        <v>81</v>
      </c>
      <c r="BJ48" s="103">
        <v>0</v>
      </c>
      <c r="BK48" s="103">
        <v>0</v>
      </c>
      <c r="BL48" s="103" t="s">
        <v>81</v>
      </c>
      <c r="BM48" s="103">
        <v>0</v>
      </c>
      <c r="BN48" s="103">
        <v>0</v>
      </c>
      <c r="BO48" s="103">
        <v>5</v>
      </c>
      <c r="BP48" s="103">
        <v>6</v>
      </c>
      <c r="BQ48" s="103">
        <v>6</v>
      </c>
      <c r="BR48" s="103">
        <v>3</v>
      </c>
      <c r="BS48" s="103"/>
      <c r="BT48" s="103">
        <v>0</v>
      </c>
      <c r="BU48" s="103">
        <v>0</v>
      </c>
      <c r="BV48" s="103">
        <v>10</v>
      </c>
      <c r="BW48" s="103"/>
      <c r="BX48" s="104">
        <v>43800</v>
      </c>
      <c r="BY48" s="103">
        <f>DAY(EOMONTH(Base_Encuestas[[#This Row],[FECHA]],0))</f>
        <v>31</v>
      </c>
      <c r="BZ4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8" s="105">
        <f>+YEAR(Base_Encuestas[[#This Row],[FECHA]])</f>
        <v>2019</v>
      </c>
    </row>
    <row r="49" spans="1:79">
      <c r="A49" s="100" t="s">
        <v>97</v>
      </c>
      <c r="B49" s="100" t="s">
        <v>77</v>
      </c>
      <c r="C49" s="100" t="s">
        <v>78</v>
      </c>
      <c r="D49" s="102">
        <v>21</v>
      </c>
      <c r="E49" s="103">
        <v>40</v>
      </c>
      <c r="F49" s="103">
        <v>21861</v>
      </c>
      <c r="G49" s="103">
        <v>21189</v>
      </c>
      <c r="H49" s="103">
        <v>20589</v>
      </c>
      <c r="I49" s="103">
        <v>1297</v>
      </c>
      <c r="J49" s="103">
        <f>Base_Encuestas[[#This Row],[VENTAS POR ALOJAMIENTO DURANTE EL MES DE LA ENCUESTA]]/1000</f>
        <v>1.2969999999999999</v>
      </c>
      <c r="K49" s="103"/>
      <c r="L49" s="103"/>
      <c r="M49" s="103"/>
      <c r="N49" s="103"/>
      <c r="O49" s="103"/>
      <c r="P49" s="102">
        <v>0</v>
      </c>
      <c r="Q49" s="103">
        <v>0</v>
      </c>
      <c r="R49" s="103"/>
      <c r="S49" s="103"/>
      <c r="T49" s="103"/>
      <c r="U49" s="103"/>
      <c r="V49" s="103">
        <v>0</v>
      </c>
      <c r="W49" s="103"/>
      <c r="X49" s="103"/>
      <c r="Y49" s="103"/>
      <c r="Z49" s="103"/>
      <c r="AA49" s="103">
        <v>46</v>
      </c>
      <c r="AB49" s="103">
        <v>33</v>
      </c>
      <c r="AC49" s="103">
        <v>79</v>
      </c>
      <c r="AD49" s="103">
        <v>46</v>
      </c>
      <c r="AE49" s="103">
        <v>33</v>
      </c>
      <c r="AF49" s="103">
        <v>79</v>
      </c>
      <c r="AG49" s="103" t="s">
        <v>79</v>
      </c>
      <c r="AH49" s="103"/>
      <c r="AI49" s="103">
        <v>0</v>
      </c>
      <c r="AJ49" s="103">
        <v>1</v>
      </c>
      <c r="AK49" s="103">
        <v>2</v>
      </c>
      <c r="AL49" s="103">
        <v>1</v>
      </c>
      <c r="AM49" s="103">
        <v>0</v>
      </c>
      <c r="AN49" s="103">
        <v>0</v>
      </c>
      <c r="AO49" s="103">
        <v>0</v>
      </c>
      <c r="AP49" s="103">
        <v>0</v>
      </c>
      <c r="AQ49" s="103">
        <v>0</v>
      </c>
      <c r="AR49" s="103">
        <v>0</v>
      </c>
      <c r="AS49" s="103">
        <v>0</v>
      </c>
      <c r="AT49" s="103">
        <v>0</v>
      </c>
      <c r="AU49" s="103">
        <v>4</v>
      </c>
      <c r="AV49" s="103">
        <v>0</v>
      </c>
      <c r="AW49" s="103">
        <v>0</v>
      </c>
      <c r="AX49" s="103">
        <v>0</v>
      </c>
      <c r="AY49" s="103">
        <v>0</v>
      </c>
      <c r="AZ49" s="103">
        <v>0</v>
      </c>
      <c r="BA49" s="103">
        <v>0</v>
      </c>
      <c r="BB49" s="103">
        <v>0</v>
      </c>
      <c r="BC49" s="103" t="s">
        <v>80</v>
      </c>
      <c r="BD49" s="103">
        <v>10</v>
      </c>
      <c r="BE49" s="103">
        <v>-10</v>
      </c>
      <c r="BF49" s="103" t="s">
        <v>81</v>
      </c>
      <c r="BG49" s="103">
        <v>0</v>
      </c>
      <c r="BH49" s="103">
        <v>0</v>
      </c>
      <c r="BI49" s="103" t="s">
        <v>81</v>
      </c>
      <c r="BJ49" s="103">
        <v>0</v>
      </c>
      <c r="BK49" s="103">
        <v>0</v>
      </c>
      <c r="BL49" s="103" t="s">
        <v>81</v>
      </c>
      <c r="BM49" s="103">
        <v>0</v>
      </c>
      <c r="BN49" s="103">
        <v>0</v>
      </c>
      <c r="BO49" s="103"/>
      <c r="BP49" s="103"/>
      <c r="BQ49" s="103"/>
      <c r="BR49" s="103"/>
      <c r="BS49" s="103"/>
      <c r="BT49" s="103">
        <v>0</v>
      </c>
      <c r="BU49" s="103">
        <v>0</v>
      </c>
      <c r="BV49" s="103">
        <v>0</v>
      </c>
      <c r="BW49" s="103"/>
      <c r="BX49" s="104">
        <v>43800</v>
      </c>
      <c r="BY49" s="103">
        <f>DAY(EOMONTH(Base_Encuestas[[#This Row],[FECHA]],0))</f>
        <v>31</v>
      </c>
      <c r="BZ4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9" s="105">
        <f>+YEAR(Base_Encuestas[[#This Row],[FECHA]])</f>
        <v>2019</v>
      </c>
    </row>
    <row r="50" spans="1:79">
      <c r="A50" s="100" t="s">
        <v>93</v>
      </c>
      <c r="B50" s="100" t="s">
        <v>77</v>
      </c>
      <c r="C50" s="100" t="s">
        <v>101</v>
      </c>
      <c r="D50" s="102">
        <v>5</v>
      </c>
      <c r="E50" s="103"/>
      <c r="F50" s="103"/>
      <c r="G50" s="103"/>
      <c r="H50" s="103"/>
      <c r="I50" s="103">
        <v>744.73</v>
      </c>
      <c r="J50" s="103">
        <f>Base_Encuestas[[#This Row],[VENTAS POR ALOJAMIENTO DURANTE EL MES DE LA ENCUESTA]]/1000</f>
        <v>0.74473</v>
      </c>
      <c r="K50" s="103">
        <v>8</v>
      </c>
      <c r="L50" s="103">
        <v>2</v>
      </c>
      <c r="M50" s="103"/>
      <c r="N50" s="103"/>
      <c r="O50" s="103"/>
      <c r="P50" s="102">
        <v>10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3">
        <v>0</v>
      </c>
      <c r="W50" s="103">
        <v>0</v>
      </c>
      <c r="X50" s="103">
        <v>0</v>
      </c>
      <c r="Y50" s="103">
        <v>0</v>
      </c>
      <c r="Z50" s="103">
        <v>0</v>
      </c>
      <c r="AA50" s="103">
        <v>5</v>
      </c>
      <c r="AB50" s="103">
        <v>1</v>
      </c>
      <c r="AC50" s="103">
        <v>6</v>
      </c>
      <c r="AD50" s="103">
        <v>7</v>
      </c>
      <c r="AE50" s="103">
        <v>3</v>
      </c>
      <c r="AF50" s="103">
        <v>10</v>
      </c>
      <c r="AG50" s="103" t="s">
        <v>79</v>
      </c>
      <c r="AH50" s="103"/>
      <c r="AI50" s="103"/>
      <c r="AJ50" s="103"/>
      <c r="AK50" s="103"/>
      <c r="AL50" s="103"/>
      <c r="AM50" s="103">
        <v>0</v>
      </c>
      <c r="AN50" s="103"/>
      <c r="AO50" s="103">
        <v>0</v>
      </c>
      <c r="AP50" s="103"/>
      <c r="AQ50" s="103">
        <v>0</v>
      </c>
      <c r="AR50" s="103"/>
      <c r="AS50" s="103">
        <v>0</v>
      </c>
      <c r="AT50" s="103"/>
      <c r="AU50" s="103">
        <v>0</v>
      </c>
      <c r="AV50" s="103">
        <v>3</v>
      </c>
      <c r="AW50" s="103">
        <v>0</v>
      </c>
      <c r="AX50" s="103">
        <v>0</v>
      </c>
      <c r="AY50" s="103">
        <v>0</v>
      </c>
      <c r="AZ50" s="103">
        <v>0</v>
      </c>
      <c r="BA50" s="103">
        <v>3</v>
      </c>
      <c r="BB50" s="103">
        <v>29</v>
      </c>
      <c r="BC50" s="103" t="s">
        <v>81</v>
      </c>
      <c r="BD50" s="103">
        <v>0</v>
      </c>
      <c r="BE50" s="103">
        <v>0</v>
      </c>
      <c r="BF50" s="103" t="s">
        <v>81</v>
      </c>
      <c r="BG50" s="103">
        <v>0</v>
      </c>
      <c r="BH50" s="103">
        <v>0</v>
      </c>
      <c r="BI50" s="103" t="s">
        <v>81</v>
      </c>
      <c r="BJ50" s="103">
        <v>0</v>
      </c>
      <c r="BK50" s="103">
        <v>0</v>
      </c>
      <c r="BL50" s="103" t="s">
        <v>81</v>
      </c>
      <c r="BM50" s="103">
        <v>0</v>
      </c>
      <c r="BN50" s="103">
        <v>0</v>
      </c>
      <c r="BO50" s="103">
        <v>0</v>
      </c>
      <c r="BP50" s="103">
        <v>0</v>
      </c>
      <c r="BQ50" s="103">
        <v>0</v>
      </c>
      <c r="BR50" s="103">
        <v>0</v>
      </c>
      <c r="BS50" s="103">
        <v>0</v>
      </c>
      <c r="BT50" s="103">
        <v>0</v>
      </c>
      <c r="BU50" s="103">
        <v>0</v>
      </c>
      <c r="BV50" s="103">
        <v>0</v>
      </c>
      <c r="BW50" s="103">
        <v>0</v>
      </c>
      <c r="BX50" s="104">
        <v>43800</v>
      </c>
      <c r="BY50" s="103">
        <f>DAY(EOMONTH(Base_Encuestas[[#This Row],[FECHA]],0))</f>
        <v>31</v>
      </c>
      <c r="BZ5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0" s="105">
        <f>+YEAR(Base_Encuestas[[#This Row],[FECHA]])</f>
        <v>2019</v>
      </c>
    </row>
    <row r="51" spans="1:79">
      <c r="A51" s="100" t="s">
        <v>82</v>
      </c>
      <c r="B51" s="100" t="s">
        <v>77</v>
      </c>
      <c r="C51" s="100" t="s">
        <v>101</v>
      </c>
      <c r="D51" s="102">
        <v>25</v>
      </c>
      <c r="E51" s="103">
        <v>50</v>
      </c>
      <c r="F51" s="103">
        <v>107223</v>
      </c>
      <c r="G51" s="103">
        <v>154311</v>
      </c>
      <c r="H51" s="103">
        <v>125565.43</v>
      </c>
      <c r="I51" s="103">
        <v>5745.65</v>
      </c>
      <c r="J51" s="103">
        <f>Base_Encuestas[[#This Row],[VENTAS POR ALOJAMIENTO DURANTE EL MES DE LA ENCUESTA]]/1000</f>
        <v>5.7456499999999995</v>
      </c>
      <c r="K51" s="103">
        <v>116</v>
      </c>
      <c r="L51" s="103">
        <v>22</v>
      </c>
      <c r="M51" s="103"/>
      <c r="N51" s="103"/>
      <c r="O51" s="103"/>
      <c r="P51" s="102">
        <v>138</v>
      </c>
      <c r="Q51" s="103">
        <v>0</v>
      </c>
      <c r="R51" s="103">
        <v>0</v>
      </c>
      <c r="S51" s="103">
        <v>0</v>
      </c>
      <c r="T51" s="103">
        <v>0</v>
      </c>
      <c r="U51" s="103"/>
      <c r="V51" s="103">
        <v>0</v>
      </c>
      <c r="W51" s="103">
        <v>0</v>
      </c>
      <c r="X51" s="103">
        <v>0</v>
      </c>
      <c r="Y51" s="103">
        <v>0</v>
      </c>
      <c r="Z51" s="103"/>
      <c r="AA51" s="103">
        <v>129</v>
      </c>
      <c r="AB51" s="103">
        <v>21</v>
      </c>
      <c r="AC51" s="103">
        <v>150</v>
      </c>
      <c r="AD51" s="103">
        <v>139</v>
      </c>
      <c r="AE51" s="103">
        <v>21</v>
      </c>
      <c r="AF51" s="103">
        <v>150</v>
      </c>
      <c r="AG51" s="103" t="s">
        <v>83</v>
      </c>
      <c r="AH51" s="103" t="s">
        <v>108</v>
      </c>
      <c r="AI51" s="103">
        <v>1</v>
      </c>
      <c r="AJ51" s="103">
        <v>2</v>
      </c>
      <c r="AK51" s="103">
        <v>5</v>
      </c>
      <c r="AL51" s="103">
        <v>1</v>
      </c>
      <c r="AM51" s="103">
        <v>0</v>
      </c>
      <c r="AN51" s="103">
        <v>0</v>
      </c>
      <c r="AO51" s="103">
        <v>0</v>
      </c>
      <c r="AP51" s="103">
        <v>0</v>
      </c>
      <c r="AQ51" s="103">
        <v>0</v>
      </c>
      <c r="AR51" s="103">
        <v>0</v>
      </c>
      <c r="AS51" s="103">
        <v>0</v>
      </c>
      <c r="AT51" s="103">
        <v>0</v>
      </c>
      <c r="AU51" s="103">
        <v>9</v>
      </c>
      <c r="AV51" s="103">
        <v>0</v>
      </c>
      <c r="AW51" s="103">
        <v>0</v>
      </c>
      <c r="AX51" s="103">
        <v>0</v>
      </c>
      <c r="AY51" s="103">
        <v>0</v>
      </c>
      <c r="AZ51" s="103">
        <v>0</v>
      </c>
      <c r="BA51" s="103">
        <v>0</v>
      </c>
      <c r="BB51" s="103">
        <v>0</v>
      </c>
      <c r="BC51" s="103" t="s">
        <v>81</v>
      </c>
      <c r="BD51" s="103">
        <v>0</v>
      </c>
      <c r="BE51" s="103">
        <v>0</v>
      </c>
      <c r="BF51" s="103" t="s">
        <v>81</v>
      </c>
      <c r="BG51" s="103">
        <v>0</v>
      </c>
      <c r="BH51" s="103">
        <v>0</v>
      </c>
      <c r="BI51" s="103" t="s">
        <v>81</v>
      </c>
      <c r="BJ51" s="103">
        <v>0</v>
      </c>
      <c r="BK51" s="103">
        <v>0</v>
      </c>
      <c r="BL51" s="103" t="s">
        <v>81</v>
      </c>
      <c r="BM51" s="103">
        <v>0</v>
      </c>
      <c r="BN51" s="103">
        <v>0</v>
      </c>
      <c r="BO51" s="103">
        <v>0</v>
      </c>
      <c r="BP51" s="103">
        <v>0</v>
      </c>
      <c r="BQ51" s="103">
        <v>0</v>
      </c>
      <c r="BR51" s="103">
        <v>0</v>
      </c>
      <c r="BS51" s="103">
        <v>0</v>
      </c>
      <c r="BT51" s="103">
        <v>0</v>
      </c>
      <c r="BU51" s="103">
        <v>0</v>
      </c>
      <c r="BV51" s="103">
        <v>0</v>
      </c>
      <c r="BW51" s="103">
        <v>0</v>
      </c>
      <c r="BX51" s="104">
        <v>43800</v>
      </c>
      <c r="BY51" s="103">
        <f>DAY(EOMONTH(Base_Encuestas[[#This Row],[FECHA]],0))</f>
        <v>31</v>
      </c>
      <c r="BZ5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1" s="105">
        <f>+YEAR(Base_Encuestas[[#This Row],[FECHA]])</f>
        <v>2019</v>
      </c>
    </row>
    <row r="52" spans="1:79">
      <c r="A52" s="100" t="s">
        <v>76</v>
      </c>
      <c r="B52" s="100" t="s">
        <v>88</v>
      </c>
      <c r="C52" s="100" t="s">
        <v>78</v>
      </c>
      <c r="D52" s="102">
        <v>12</v>
      </c>
      <c r="E52" s="103">
        <v>23</v>
      </c>
      <c r="F52" s="103"/>
      <c r="G52" s="103"/>
      <c r="H52" s="103">
        <v>0</v>
      </c>
      <c r="I52" s="103"/>
      <c r="J52" s="103">
        <f>Base_Encuestas[[#This Row],[VENTAS POR ALOJAMIENTO DURANTE EL MES DE LA ENCUESTA]]/1000</f>
        <v>0</v>
      </c>
      <c r="K52" s="103">
        <v>10</v>
      </c>
      <c r="L52" s="103">
        <v>185</v>
      </c>
      <c r="M52" s="103">
        <v>5</v>
      </c>
      <c r="N52" s="103"/>
      <c r="O52" s="103"/>
      <c r="P52" s="102">
        <v>200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3">
        <v>0</v>
      </c>
      <c r="W52" s="103">
        <v>0</v>
      </c>
      <c r="X52" s="103">
        <v>0</v>
      </c>
      <c r="Y52" s="103">
        <v>0</v>
      </c>
      <c r="Z52" s="103">
        <v>0</v>
      </c>
      <c r="AA52" s="103">
        <v>5</v>
      </c>
      <c r="AB52" s="103">
        <v>200</v>
      </c>
      <c r="AC52" s="103">
        <v>205</v>
      </c>
      <c r="AD52" s="103">
        <v>5</v>
      </c>
      <c r="AE52" s="103">
        <v>200</v>
      </c>
      <c r="AF52" s="103">
        <v>205</v>
      </c>
      <c r="AG52" s="103" t="s">
        <v>79</v>
      </c>
      <c r="AH52" s="103"/>
      <c r="AI52" s="103">
        <v>1</v>
      </c>
      <c r="AJ52" s="103">
        <v>2</v>
      </c>
      <c r="AK52" s="103">
        <v>2</v>
      </c>
      <c r="AL52" s="103">
        <v>4</v>
      </c>
      <c r="AM52" s="103">
        <v>0</v>
      </c>
      <c r="AN52" s="103">
        <v>0</v>
      </c>
      <c r="AO52" s="103">
        <v>0</v>
      </c>
      <c r="AP52" s="103">
        <v>0</v>
      </c>
      <c r="AQ52" s="103">
        <v>0</v>
      </c>
      <c r="AR52" s="103">
        <v>0</v>
      </c>
      <c r="AS52" s="103">
        <v>0</v>
      </c>
      <c r="AT52" s="103">
        <v>0</v>
      </c>
      <c r="AU52" s="103">
        <v>9</v>
      </c>
      <c r="AV52" s="103">
        <v>10</v>
      </c>
      <c r="AW52" s="103">
        <v>137</v>
      </c>
      <c r="AX52" s="103">
        <v>3</v>
      </c>
      <c r="AY52" s="103">
        <v>0</v>
      </c>
      <c r="AZ52" s="103">
        <v>0</v>
      </c>
      <c r="BA52" s="103">
        <v>150</v>
      </c>
      <c r="BB52" s="103">
        <v>0</v>
      </c>
      <c r="BC52" s="103" t="s">
        <v>86</v>
      </c>
      <c r="BD52" s="103">
        <v>2</v>
      </c>
      <c r="BE52" s="103">
        <v>-2</v>
      </c>
      <c r="BF52" s="103" t="s">
        <v>81</v>
      </c>
      <c r="BG52" s="103">
        <v>0</v>
      </c>
      <c r="BH52" s="103">
        <v>0</v>
      </c>
      <c r="BI52" s="103" t="s">
        <v>81</v>
      </c>
      <c r="BJ52" s="103">
        <v>0</v>
      </c>
      <c r="BK52" s="103">
        <v>0</v>
      </c>
      <c r="BL52" s="103" t="s">
        <v>81</v>
      </c>
      <c r="BM52" s="103">
        <v>0</v>
      </c>
      <c r="BN52" s="103">
        <v>0</v>
      </c>
      <c r="BO52" s="103">
        <v>2</v>
      </c>
      <c r="BP52" s="103">
        <v>18</v>
      </c>
      <c r="BQ52" s="103">
        <v>4</v>
      </c>
      <c r="BR52" s="103"/>
      <c r="BS52" s="103"/>
      <c r="BT52" s="103">
        <v>0</v>
      </c>
      <c r="BU52" s="103">
        <v>0</v>
      </c>
      <c r="BV52" s="103">
        <v>0</v>
      </c>
      <c r="BW52" s="103"/>
      <c r="BX52" s="104">
        <v>43800</v>
      </c>
      <c r="BY52" s="103">
        <f>DAY(EOMONTH(Base_Encuestas[[#This Row],[FECHA]],0))</f>
        <v>31</v>
      </c>
      <c r="BZ5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2" s="105">
        <f>+YEAR(Base_Encuestas[[#This Row],[FECHA]])</f>
        <v>2019</v>
      </c>
    </row>
    <row r="53" spans="1:79">
      <c r="A53" s="100" t="s">
        <v>82</v>
      </c>
      <c r="B53" s="100" t="s">
        <v>77</v>
      </c>
      <c r="C53" s="100" t="s">
        <v>95</v>
      </c>
      <c r="D53" s="102">
        <v>5</v>
      </c>
      <c r="E53" s="103"/>
      <c r="F53" s="103"/>
      <c r="G53" s="103"/>
      <c r="H53" s="103">
        <v>400</v>
      </c>
      <c r="I53" s="103"/>
      <c r="J53" s="103">
        <f>Base_Encuestas[[#This Row],[VENTAS POR ALOJAMIENTO DURANTE EL MES DE LA ENCUESTA]]/1000</f>
        <v>0</v>
      </c>
      <c r="K53" s="103"/>
      <c r="L53" s="103"/>
      <c r="M53" s="103"/>
      <c r="N53" s="103"/>
      <c r="O53" s="103"/>
      <c r="P53" s="102">
        <v>0</v>
      </c>
      <c r="Q53" s="103">
        <v>0</v>
      </c>
      <c r="R53" s="103"/>
      <c r="S53" s="103"/>
      <c r="T53" s="103"/>
      <c r="U53" s="103"/>
      <c r="V53" s="103">
        <v>0</v>
      </c>
      <c r="W53" s="103"/>
      <c r="X53" s="103"/>
      <c r="Y53" s="103"/>
      <c r="Z53" s="103"/>
      <c r="AA53" s="103"/>
      <c r="AB53" s="103"/>
      <c r="AC53" s="103">
        <v>0</v>
      </c>
      <c r="AD53" s="103"/>
      <c r="AE53" s="103"/>
      <c r="AF53" s="103">
        <v>0</v>
      </c>
      <c r="AG53" s="103" t="s">
        <v>79</v>
      </c>
      <c r="AH53" s="103"/>
      <c r="AI53" s="103">
        <v>0</v>
      </c>
      <c r="AJ53" s="103">
        <v>1</v>
      </c>
      <c r="AK53" s="103">
        <v>1</v>
      </c>
      <c r="AL53" s="103">
        <v>0</v>
      </c>
      <c r="AM53" s="103">
        <v>0</v>
      </c>
      <c r="AN53" s="103">
        <v>0</v>
      </c>
      <c r="AO53" s="103">
        <v>0</v>
      </c>
      <c r="AP53" s="103">
        <v>0</v>
      </c>
      <c r="AQ53" s="103">
        <v>0</v>
      </c>
      <c r="AR53" s="103">
        <v>0</v>
      </c>
      <c r="AS53" s="103">
        <v>3</v>
      </c>
      <c r="AT53" s="103">
        <v>2</v>
      </c>
      <c r="AU53" s="103">
        <v>7</v>
      </c>
      <c r="AV53" s="103">
        <v>0</v>
      </c>
      <c r="AW53" s="103">
        <v>0</v>
      </c>
      <c r="AX53" s="103">
        <v>0</v>
      </c>
      <c r="AY53" s="103">
        <v>0</v>
      </c>
      <c r="AZ53" s="103">
        <v>0</v>
      </c>
      <c r="BA53" s="103">
        <v>0</v>
      </c>
      <c r="BB53" s="103">
        <v>2</v>
      </c>
      <c r="BC53" s="103" t="s">
        <v>81</v>
      </c>
      <c r="BD53" s="103">
        <v>0</v>
      </c>
      <c r="BE53" s="103">
        <v>0</v>
      </c>
      <c r="BF53" s="103" t="s">
        <v>81</v>
      </c>
      <c r="BG53" s="103">
        <v>0</v>
      </c>
      <c r="BH53" s="103">
        <v>0</v>
      </c>
      <c r="BI53" s="103" t="s">
        <v>81</v>
      </c>
      <c r="BJ53" s="103">
        <v>0</v>
      </c>
      <c r="BK53" s="103">
        <v>0</v>
      </c>
      <c r="BL53" s="103" t="s">
        <v>81</v>
      </c>
      <c r="BM53" s="103">
        <v>0</v>
      </c>
      <c r="BN53" s="103">
        <v>0</v>
      </c>
      <c r="BO53" s="103">
        <v>1</v>
      </c>
      <c r="BP53" s="103">
        <v>2</v>
      </c>
      <c r="BQ53" s="103"/>
      <c r="BR53" s="103"/>
      <c r="BS53" s="103"/>
      <c r="BT53" s="103">
        <v>0</v>
      </c>
      <c r="BU53" s="103">
        <v>0</v>
      </c>
      <c r="BV53" s="103">
        <v>4</v>
      </c>
      <c r="BW53" s="103"/>
      <c r="BX53" s="104">
        <v>43800</v>
      </c>
      <c r="BY53" s="103">
        <f>DAY(EOMONTH(Base_Encuestas[[#This Row],[FECHA]],0))</f>
        <v>31</v>
      </c>
      <c r="BZ5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3" s="105">
        <f>+YEAR(Base_Encuestas[[#This Row],[FECHA]])</f>
        <v>2019</v>
      </c>
    </row>
    <row r="54" spans="1:79">
      <c r="A54" s="100" t="s">
        <v>97</v>
      </c>
      <c r="B54" s="100" t="s">
        <v>88</v>
      </c>
      <c r="C54" s="100" t="s">
        <v>78</v>
      </c>
      <c r="D54" s="102">
        <v>22</v>
      </c>
      <c r="E54" s="103">
        <v>48</v>
      </c>
      <c r="F54" s="103">
        <v>658000</v>
      </c>
      <c r="G54" s="103">
        <v>665000</v>
      </c>
      <c r="H54" s="103">
        <v>680000</v>
      </c>
      <c r="I54" s="103">
        <v>44800</v>
      </c>
      <c r="J54" s="103">
        <f>Base_Encuestas[[#This Row],[VENTAS POR ALOJAMIENTO DURANTE EL MES DE LA ENCUESTA]]/1000</f>
        <v>44.8</v>
      </c>
      <c r="K54" s="103">
        <v>25</v>
      </c>
      <c r="L54" s="103">
        <v>348</v>
      </c>
      <c r="M54" s="103">
        <v>41</v>
      </c>
      <c r="N54" s="103"/>
      <c r="O54" s="103"/>
      <c r="P54" s="102">
        <v>414</v>
      </c>
      <c r="Q54" s="103">
        <v>0</v>
      </c>
      <c r="R54" s="103">
        <v>4</v>
      </c>
      <c r="S54" s="103">
        <v>0</v>
      </c>
      <c r="T54" s="103">
        <v>0</v>
      </c>
      <c r="U54" s="103">
        <v>0</v>
      </c>
      <c r="V54" s="103">
        <v>0</v>
      </c>
      <c r="W54" s="103">
        <v>0</v>
      </c>
      <c r="X54" s="103">
        <v>20</v>
      </c>
      <c r="Y54" s="103">
        <v>0</v>
      </c>
      <c r="Z54" s="103">
        <v>0</v>
      </c>
      <c r="AA54" s="103"/>
      <c r="AB54" s="103">
        <v>774</v>
      </c>
      <c r="AC54" s="103">
        <v>774</v>
      </c>
      <c r="AD54" s="103"/>
      <c r="AE54" s="103">
        <v>774</v>
      </c>
      <c r="AF54" s="103">
        <v>774</v>
      </c>
      <c r="AG54" s="103" t="s">
        <v>83</v>
      </c>
      <c r="AH54" s="103" t="s">
        <v>112</v>
      </c>
      <c r="AI54" s="103">
        <v>6</v>
      </c>
      <c r="AJ54" s="103">
        <v>2</v>
      </c>
      <c r="AK54" s="103">
        <v>13</v>
      </c>
      <c r="AL54" s="103">
        <v>2</v>
      </c>
      <c r="AM54" s="103">
        <v>0</v>
      </c>
      <c r="AN54" s="103">
        <v>0</v>
      </c>
      <c r="AO54" s="103">
        <v>0</v>
      </c>
      <c r="AP54" s="103">
        <v>0</v>
      </c>
      <c r="AQ54" s="103">
        <v>0</v>
      </c>
      <c r="AR54" s="103">
        <v>0</v>
      </c>
      <c r="AS54" s="103">
        <v>0</v>
      </c>
      <c r="AT54" s="103">
        <v>0</v>
      </c>
      <c r="AU54" s="103">
        <v>23</v>
      </c>
      <c r="AV54" s="103">
        <v>105</v>
      </c>
      <c r="AW54" s="103">
        <v>324</v>
      </c>
      <c r="AX54" s="103">
        <v>35</v>
      </c>
      <c r="AY54" s="103">
        <v>0</v>
      </c>
      <c r="AZ54" s="103">
        <v>0</v>
      </c>
      <c r="BA54" s="103">
        <v>464</v>
      </c>
      <c r="BB54" s="103">
        <v>464</v>
      </c>
      <c r="BC54" s="103" t="s">
        <v>80</v>
      </c>
      <c r="BD54" s="103">
        <v>18</v>
      </c>
      <c r="BE54" s="103">
        <v>-18</v>
      </c>
      <c r="BF54" s="103" t="s">
        <v>80</v>
      </c>
      <c r="BG54" s="103">
        <v>10</v>
      </c>
      <c r="BH54" s="103">
        <v>10</v>
      </c>
      <c r="BI54" s="103" t="s">
        <v>81</v>
      </c>
      <c r="BJ54" s="103">
        <v>0</v>
      </c>
      <c r="BK54" s="103">
        <v>0</v>
      </c>
      <c r="BL54" s="103" t="s">
        <v>81</v>
      </c>
      <c r="BM54" s="103">
        <v>0</v>
      </c>
      <c r="BN54" s="103">
        <v>0</v>
      </c>
      <c r="BO54" s="103">
        <v>5</v>
      </c>
      <c r="BP54" s="103">
        <v>52</v>
      </c>
      <c r="BQ54" s="103">
        <v>8</v>
      </c>
      <c r="BR54" s="103"/>
      <c r="BS54" s="103"/>
      <c r="BT54" s="103">
        <v>0</v>
      </c>
      <c r="BU54" s="103">
        <v>0</v>
      </c>
      <c r="BV54" s="103">
        <v>0</v>
      </c>
      <c r="BW54" s="103"/>
      <c r="BX54" s="104">
        <v>43800</v>
      </c>
      <c r="BY54" s="103">
        <f>DAY(EOMONTH(Base_Encuestas[[#This Row],[FECHA]],0))</f>
        <v>31</v>
      </c>
      <c r="BZ5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4" s="105">
        <f>+YEAR(Base_Encuestas[[#This Row],[FECHA]])</f>
        <v>2019</v>
      </c>
    </row>
    <row r="55" spans="1:79">
      <c r="A55" s="100" t="s">
        <v>82</v>
      </c>
      <c r="B55" s="100" t="s">
        <v>88</v>
      </c>
      <c r="C55" s="100" t="s">
        <v>78</v>
      </c>
      <c r="D55" s="102">
        <v>30</v>
      </c>
      <c r="E55" s="103">
        <v>34</v>
      </c>
      <c r="F55" s="103">
        <v>968826.95</v>
      </c>
      <c r="G55" s="103">
        <v>998440.49</v>
      </c>
      <c r="H55" s="103">
        <v>926330.94</v>
      </c>
      <c r="I55" s="103">
        <v>70172.009999999995</v>
      </c>
      <c r="J55" s="103">
        <f>Base_Encuestas[[#This Row],[VENTAS POR ALOJAMIENTO DURANTE EL MES DE LA ENCUESTA]]/1000</f>
        <v>70.17201</v>
      </c>
      <c r="K55" s="103">
        <v>313</v>
      </c>
      <c r="L55" s="103">
        <v>304</v>
      </c>
      <c r="M55" s="103">
        <v>1</v>
      </c>
      <c r="N55" s="103"/>
      <c r="O55" s="103"/>
      <c r="P55" s="102">
        <v>618</v>
      </c>
      <c r="Q55" s="103">
        <v>7</v>
      </c>
      <c r="R55" s="103">
        <v>0</v>
      </c>
      <c r="S55" s="103">
        <v>0</v>
      </c>
      <c r="T55" s="103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138</v>
      </c>
      <c r="AB55" s="103">
        <v>809</v>
      </c>
      <c r="AC55" s="103">
        <v>947</v>
      </c>
      <c r="AD55" s="103">
        <v>138</v>
      </c>
      <c r="AE55" s="103">
        <v>809</v>
      </c>
      <c r="AF55" s="103">
        <v>947</v>
      </c>
      <c r="AG55" s="103" t="s">
        <v>83</v>
      </c>
      <c r="AH55" s="103" t="s">
        <v>113</v>
      </c>
      <c r="AI55" s="103">
        <v>7</v>
      </c>
      <c r="AJ55" s="103">
        <v>6</v>
      </c>
      <c r="AK55" s="103">
        <v>23</v>
      </c>
      <c r="AL55" s="103">
        <v>8</v>
      </c>
      <c r="AM55" s="103">
        <v>0</v>
      </c>
      <c r="AN55" s="103">
        <v>0</v>
      </c>
      <c r="AO55" s="103">
        <v>0</v>
      </c>
      <c r="AP55" s="103">
        <v>0</v>
      </c>
      <c r="AQ55" s="103">
        <v>0</v>
      </c>
      <c r="AR55" s="103">
        <v>0</v>
      </c>
      <c r="AS55" s="103">
        <v>0</v>
      </c>
      <c r="AT55" s="103">
        <v>0</v>
      </c>
      <c r="AU55" s="103">
        <v>44</v>
      </c>
      <c r="AV55" s="103">
        <v>386</v>
      </c>
      <c r="AW55" s="103">
        <v>278</v>
      </c>
      <c r="AX55" s="103">
        <v>0</v>
      </c>
      <c r="AY55" s="103">
        <v>0</v>
      </c>
      <c r="AZ55" s="103">
        <v>0</v>
      </c>
      <c r="BA55" s="103">
        <v>664</v>
      </c>
      <c r="BB55" s="103">
        <v>0</v>
      </c>
      <c r="BC55" s="103" t="s">
        <v>86</v>
      </c>
      <c r="BD55" s="103">
        <v>14</v>
      </c>
      <c r="BE55" s="103">
        <v>-14</v>
      </c>
      <c r="BF55" s="103" t="s">
        <v>81</v>
      </c>
      <c r="BG55" s="103">
        <v>0</v>
      </c>
      <c r="BH55" s="103">
        <v>0</v>
      </c>
      <c r="BI55" s="103" t="s">
        <v>81</v>
      </c>
      <c r="BJ55" s="103">
        <v>0</v>
      </c>
      <c r="BK55" s="103">
        <v>0</v>
      </c>
      <c r="BL55" s="103" t="s">
        <v>81</v>
      </c>
      <c r="BM55" s="103">
        <v>0</v>
      </c>
      <c r="BN55" s="103">
        <v>0</v>
      </c>
      <c r="BO55" s="103"/>
      <c r="BP55" s="103"/>
      <c r="BQ55" s="103"/>
      <c r="BR55" s="103"/>
      <c r="BS55" s="103"/>
      <c r="BT55" s="103">
        <v>0</v>
      </c>
      <c r="BU55" s="103">
        <v>0</v>
      </c>
      <c r="BV55" s="103">
        <v>0</v>
      </c>
      <c r="BW55" s="103">
        <v>21</v>
      </c>
      <c r="BX55" s="104">
        <v>43800</v>
      </c>
      <c r="BY55" s="103">
        <f>DAY(EOMONTH(Base_Encuestas[[#This Row],[FECHA]],0))</f>
        <v>31</v>
      </c>
      <c r="BZ5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5" s="105">
        <f>+YEAR(Base_Encuestas[[#This Row],[FECHA]])</f>
        <v>2019</v>
      </c>
    </row>
    <row r="56" spans="1:79">
      <c r="A56" s="100" t="s">
        <v>97</v>
      </c>
      <c r="B56" s="100" t="s">
        <v>88</v>
      </c>
      <c r="C56" s="100" t="s">
        <v>101</v>
      </c>
      <c r="D56" s="102">
        <v>15</v>
      </c>
      <c r="E56" s="103">
        <v>38</v>
      </c>
      <c r="F56" s="103"/>
      <c r="G56" s="103"/>
      <c r="H56" s="103">
        <v>0</v>
      </c>
      <c r="I56" s="103"/>
      <c r="J56" s="103">
        <f>Base_Encuestas[[#This Row],[VENTAS POR ALOJAMIENTO DURANTE EL MES DE LA ENCUESTA]]/1000</f>
        <v>0</v>
      </c>
      <c r="K56" s="103"/>
      <c r="L56" s="103"/>
      <c r="M56" s="103"/>
      <c r="N56" s="103"/>
      <c r="O56" s="103"/>
      <c r="P56" s="102">
        <v>0</v>
      </c>
      <c r="Q56" s="103">
        <v>0</v>
      </c>
      <c r="R56" s="103"/>
      <c r="S56" s="103"/>
      <c r="T56" s="103"/>
      <c r="U56" s="103"/>
      <c r="V56" s="103">
        <v>0</v>
      </c>
      <c r="W56" s="103"/>
      <c r="X56" s="103"/>
      <c r="Y56" s="103"/>
      <c r="Z56" s="103"/>
      <c r="AA56" s="103"/>
      <c r="AB56" s="103"/>
      <c r="AC56" s="103">
        <v>0</v>
      </c>
      <c r="AD56" s="103"/>
      <c r="AE56" s="103"/>
      <c r="AF56" s="103">
        <v>0</v>
      </c>
      <c r="AG56" s="103" t="s">
        <v>83</v>
      </c>
      <c r="AH56" s="103" t="s">
        <v>108</v>
      </c>
      <c r="AI56" s="103">
        <v>3</v>
      </c>
      <c r="AJ56" s="103">
        <v>1</v>
      </c>
      <c r="AK56" s="103">
        <v>3</v>
      </c>
      <c r="AL56" s="103">
        <v>3</v>
      </c>
      <c r="AM56" s="103">
        <v>0</v>
      </c>
      <c r="AN56" s="103">
        <v>0</v>
      </c>
      <c r="AO56" s="103">
        <v>0</v>
      </c>
      <c r="AP56" s="103">
        <v>0</v>
      </c>
      <c r="AQ56" s="103">
        <v>0</v>
      </c>
      <c r="AR56" s="103">
        <v>0</v>
      </c>
      <c r="AS56" s="103">
        <v>0</v>
      </c>
      <c r="AT56" s="103">
        <v>0</v>
      </c>
      <c r="AU56" s="103">
        <v>10</v>
      </c>
      <c r="AV56" s="103">
        <v>4</v>
      </c>
      <c r="AW56" s="103">
        <v>27</v>
      </c>
      <c r="AX56" s="103">
        <v>0</v>
      </c>
      <c r="AY56" s="103">
        <v>0</v>
      </c>
      <c r="AZ56" s="103">
        <v>0</v>
      </c>
      <c r="BA56" s="103">
        <v>31</v>
      </c>
      <c r="BB56" s="103">
        <v>31</v>
      </c>
      <c r="BC56" s="103" t="s">
        <v>80</v>
      </c>
      <c r="BD56" s="103">
        <v>80</v>
      </c>
      <c r="BE56" s="103">
        <v>-80</v>
      </c>
      <c r="BF56" s="103" t="s">
        <v>81</v>
      </c>
      <c r="BG56" s="103">
        <v>0</v>
      </c>
      <c r="BH56" s="103">
        <v>0</v>
      </c>
      <c r="BI56" s="103" t="s">
        <v>81</v>
      </c>
      <c r="BJ56" s="103">
        <v>0</v>
      </c>
      <c r="BK56" s="103">
        <v>0</v>
      </c>
      <c r="BL56" s="103" t="s">
        <v>81</v>
      </c>
      <c r="BM56" s="103">
        <v>0</v>
      </c>
      <c r="BN56" s="103">
        <v>0</v>
      </c>
      <c r="BO56" s="103"/>
      <c r="BP56" s="103">
        <v>15</v>
      </c>
      <c r="BQ56" s="103"/>
      <c r="BR56" s="103"/>
      <c r="BS56" s="103"/>
      <c r="BT56" s="103">
        <v>0</v>
      </c>
      <c r="BU56" s="103">
        <v>0</v>
      </c>
      <c r="BV56" s="103">
        <v>0</v>
      </c>
      <c r="BW56" s="103"/>
      <c r="BX56" s="104">
        <v>43800</v>
      </c>
      <c r="BY56" s="103">
        <f>DAY(EOMONTH(Base_Encuestas[[#This Row],[FECHA]],0))</f>
        <v>31</v>
      </c>
      <c r="BZ5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6" s="105">
        <f>+YEAR(Base_Encuestas[[#This Row],[FECHA]])</f>
        <v>2019</v>
      </c>
    </row>
    <row r="57" spans="1:79">
      <c r="A57" s="100" t="s">
        <v>76</v>
      </c>
      <c r="B57" s="100" t="s">
        <v>77</v>
      </c>
      <c r="C57" s="100" t="s">
        <v>78</v>
      </c>
      <c r="D57" s="102">
        <v>10</v>
      </c>
      <c r="E57" s="103">
        <v>20</v>
      </c>
      <c r="F57" s="103"/>
      <c r="G57" s="103"/>
      <c r="H57" s="103">
        <v>0</v>
      </c>
      <c r="I57" s="103"/>
      <c r="J57" s="103">
        <f>Base_Encuestas[[#This Row],[VENTAS POR ALOJAMIENTO DURANTE EL MES DE LA ENCUESTA]]/1000</f>
        <v>0</v>
      </c>
      <c r="K57" s="103">
        <v>198</v>
      </c>
      <c r="L57" s="103">
        <v>170</v>
      </c>
      <c r="M57" s="103"/>
      <c r="N57" s="103"/>
      <c r="O57" s="103"/>
      <c r="P57" s="102">
        <v>368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3">
        <v>0</v>
      </c>
      <c r="W57" s="103">
        <v>0</v>
      </c>
      <c r="X57" s="103">
        <v>0</v>
      </c>
      <c r="Y57" s="103">
        <v>0</v>
      </c>
      <c r="Z57" s="103">
        <v>0</v>
      </c>
      <c r="AA57" s="103"/>
      <c r="AB57" s="103"/>
      <c r="AC57" s="103">
        <v>0</v>
      </c>
      <c r="AD57" s="103"/>
      <c r="AE57" s="103"/>
      <c r="AF57" s="103">
        <v>0</v>
      </c>
      <c r="AG57" s="103" t="s">
        <v>83</v>
      </c>
      <c r="AH57" s="103" t="s">
        <v>114</v>
      </c>
      <c r="AI57" s="103">
        <v>4</v>
      </c>
      <c r="AJ57" s="103">
        <v>3</v>
      </c>
      <c r="AK57" s="103">
        <v>0</v>
      </c>
      <c r="AL57" s="103">
        <v>0</v>
      </c>
      <c r="AM57" s="103">
        <v>0</v>
      </c>
      <c r="AN57" s="103">
        <v>0</v>
      </c>
      <c r="AO57" s="103">
        <v>0</v>
      </c>
      <c r="AP57" s="103">
        <v>0</v>
      </c>
      <c r="AQ57" s="103">
        <v>0</v>
      </c>
      <c r="AR57" s="103">
        <v>0</v>
      </c>
      <c r="AS57" s="103">
        <v>0</v>
      </c>
      <c r="AT57" s="103">
        <v>0</v>
      </c>
      <c r="AU57" s="103">
        <v>7</v>
      </c>
      <c r="AV57" s="103">
        <v>50</v>
      </c>
      <c r="AW57" s="103">
        <v>40</v>
      </c>
      <c r="AX57" s="103">
        <v>0</v>
      </c>
      <c r="AY57" s="103">
        <v>0</v>
      </c>
      <c r="AZ57" s="103">
        <v>0</v>
      </c>
      <c r="BA57" s="103">
        <v>90</v>
      </c>
      <c r="BB57" s="103">
        <v>0</v>
      </c>
      <c r="BC57" s="103" t="s">
        <v>86</v>
      </c>
      <c r="BD57" s="103">
        <v>30</v>
      </c>
      <c r="BE57" s="103">
        <v>-30</v>
      </c>
      <c r="BF57" s="103" t="s">
        <v>86</v>
      </c>
      <c r="BG57" s="103">
        <v>20</v>
      </c>
      <c r="BH57" s="103">
        <v>-20</v>
      </c>
      <c r="BI57" s="103" t="s">
        <v>81</v>
      </c>
      <c r="BJ57" s="103">
        <v>0</v>
      </c>
      <c r="BK57" s="103">
        <v>0</v>
      </c>
      <c r="BL57" s="103" t="s">
        <v>81</v>
      </c>
      <c r="BM57" s="103">
        <v>0</v>
      </c>
      <c r="BN57" s="103">
        <v>0</v>
      </c>
      <c r="BO57" s="103">
        <v>5</v>
      </c>
      <c r="BP57" s="103">
        <v>5</v>
      </c>
      <c r="BQ57" s="103"/>
      <c r="BR57" s="103"/>
      <c r="BS57" s="103"/>
      <c r="BT57" s="103">
        <v>0</v>
      </c>
      <c r="BU57" s="103">
        <v>0</v>
      </c>
      <c r="BV57" s="103">
        <v>0</v>
      </c>
      <c r="BW57" s="103"/>
      <c r="BX57" s="104">
        <v>43800</v>
      </c>
      <c r="BY57" s="103">
        <f>DAY(EOMONTH(Base_Encuestas[[#This Row],[FECHA]],0))</f>
        <v>31</v>
      </c>
      <c r="BZ5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7" s="105">
        <f>+YEAR(Base_Encuestas[[#This Row],[FECHA]])</f>
        <v>2019</v>
      </c>
    </row>
    <row r="58" spans="1:79">
      <c r="A58" s="100" t="s">
        <v>76</v>
      </c>
      <c r="B58" s="100" t="s">
        <v>88</v>
      </c>
      <c r="C58" s="100" t="s">
        <v>78</v>
      </c>
      <c r="D58" s="102">
        <v>55</v>
      </c>
      <c r="E58" s="103">
        <v>90</v>
      </c>
      <c r="F58" s="103"/>
      <c r="G58" s="103"/>
      <c r="H58" s="103">
        <v>404856.98</v>
      </c>
      <c r="I58" s="103">
        <v>34839.75</v>
      </c>
      <c r="J58" s="103">
        <f>Base_Encuestas[[#This Row],[VENTAS POR ALOJAMIENTO DURANTE EL MES DE LA ENCUESTA]]/1000</f>
        <v>34.839750000000002</v>
      </c>
      <c r="K58" s="103">
        <v>420</v>
      </c>
      <c r="L58" s="103">
        <v>130</v>
      </c>
      <c r="M58" s="103"/>
      <c r="N58" s="103"/>
      <c r="O58" s="103"/>
      <c r="P58" s="102">
        <v>550</v>
      </c>
      <c r="Q58" s="103">
        <v>10</v>
      </c>
      <c r="R58" s="103">
        <v>0</v>
      </c>
      <c r="S58" s="103">
        <v>0</v>
      </c>
      <c r="T58" s="103">
        <v>0</v>
      </c>
      <c r="U58" s="103">
        <v>0</v>
      </c>
      <c r="V58" s="103">
        <v>0</v>
      </c>
      <c r="W58" s="103">
        <v>0</v>
      </c>
      <c r="X58" s="103">
        <v>0</v>
      </c>
      <c r="Y58" s="103">
        <v>0</v>
      </c>
      <c r="Z58" s="103">
        <v>0</v>
      </c>
      <c r="AA58" s="103"/>
      <c r="AB58" s="103"/>
      <c r="AC58" s="103">
        <v>0</v>
      </c>
      <c r="AD58" s="103"/>
      <c r="AE58" s="103"/>
      <c r="AF58" s="103">
        <v>0</v>
      </c>
      <c r="AG58" s="103" t="s">
        <v>83</v>
      </c>
      <c r="AH58" s="103" t="s">
        <v>100</v>
      </c>
      <c r="AI58" s="103">
        <v>4</v>
      </c>
      <c r="AJ58" s="103">
        <v>5</v>
      </c>
      <c r="AK58" s="103">
        <v>5</v>
      </c>
      <c r="AL58" s="103">
        <v>4</v>
      </c>
      <c r="AM58" s="103">
        <v>0</v>
      </c>
      <c r="AN58" s="103">
        <v>0</v>
      </c>
      <c r="AO58" s="103">
        <v>0</v>
      </c>
      <c r="AP58" s="103">
        <v>0</v>
      </c>
      <c r="AQ58" s="103">
        <v>0</v>
      </c>
      <c r="AR58" s="103">
        <v>0</v>
      </c>
      <c r="AS58" s="103">
        <v>0</v>
      </c>
      <c r="AT58" s="103">
        <v>0</v>
      </c>
      <c r="AU58" s="103">
        <v>18</v>
      </c>
      <c r="AV58" s="103">
        <v>200</v>
      </c>
      <c r="AW58" s="103">
        <v>40</v>
      </c>
      <c r="AX58" s="103">
        <v>0</v>
      </c>
      <c r="AY58" s="103">
        <v>0</v>
      </c>
      <c r="AZ58" s="103">
        <v>0</v>
      </c>
      <c r="BA58" s="103">
        <v>240</v>
      </c>
      <c r="BB58" s="103">
        <v>240</v>
      </c>
      <c r="BC58" s="103" t="s">
        <v>80</v>
      </c>
      <c r="BD58" s="103">
        <v>70</v>
      </c>
      <c r="BE58" s="103">
        <v>-70</v>
      </c>
      <c r="BF58" s="103" t="s">
        <v>80</v>
      </c>
      <c r="BG58" s="103">
        <v>25</v>
      </c>
      <c r="BH58" s="103">
        <v>25</v>
      </c>
      <c r="BI58" s="103" t="s">
        <v>81</v>
      </c>
      <c r="BJ58" s="103">
        <v>0</v>
      </c>
      <c r="BK58" s="103">
        <v>0</v>
      </c>
      <c r="BL58" s="103" t="s">
        <v>81</v>
      </c>
      <c r="BM58" s="103">
        <v>0</v>
      </c>
      <c r="BN58" s="103">
        <v>0</v>
      </c>
      <c r="BO58" s="103">
        <v>100</v>
      </c>
      <c r="BP58" s="103">
        <v>100</v>
      </c>
      <c r="BQ58" s="103"/>
      <c r="BR58" s="103"/>
      <c r="BS58" s="103"/>
      <c r="BT58" s="103">
        <v>0</v>
      </c>
      <c r="BU58" s="103">
        <v>0</v>
      </c>
      <c r="BV58" s="103">
        <v>0</v>
      </c>
      <c r="BW58" s="103"/>
      <c r="BX58" s="104">
        <v>43800</v>
      </c>
      <c r="BY58" s="103">
        <f>DAY(EOMONTH(Base_Encuestas[[#This Row],[FECHA]],0))</f>
        <v>31</v>
      </c>
      <c r="BZ5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8" s="105">
        <f>+YEAR(Base_Encuestas[[#This Row],[FECHA]])</f>
        <v>2019</v>
      </c>
    </row>
    <row r="59" spans="1:79">
      <c r="A59" s="100" t="s">
        <v>76</v>
      </c>
      <c r="B59" s="100" t="s">
        <v>77</v>
      </c>
      <c r="C59" s="100" t="s">
        <v>78</v>
      </c>
      <c r="D59" s="102">
        <v>16</v>
      </c>
      <c r="E59" s="103">
        <v>34</v>
      </c>
      <c r="F59" s="103"/>
      <c r="G59" s="103"/>
      <c r="H59" s="103">
        <v>0</v>
      </c>
      <c r="I59" s="103">
        <v>2835</v>
      </c>
      <c r="J59" s="103">
        <f>Base_Encuestas[[#This Row],[VENTAS POR ALOJAMIENTO DURANTE EL MES DE LA ENCUESTA]]/1000</f>
        <v>2.835</v>
      </c>
      <c r="K59" s="103">
        <v>107</v>
      </c>
      <c r="L59" s="103">
        <v>4</v>
      </c>
      <c r="M59" s="103">
        <v>1</v>
      </c>
      <c r="N59" s="103"/>
      <c r="O59" s="103"/>
      <c r="P59" s="102">
        <v>112</v>
      </c>
      <c r="Q59" s="103">
        <v>0</v>
      </c>
      <c r="R59" s="103"/>
      <c r="S59" s="103"/>
      <c r="T59" s="103"/>
      <c r="U59" s="103"/>
      <c r="V59" s="103">
        <v>0</v>
      </c>
      <c r="W59" s="103"/>
      <c r="X59" s="103"/>
      <c r="Y59" s="103"/>
      <c r="Z59" s="103"/>
      <c r="AA59" s="103"/>
      <c r="AB59" s="103"/>
      <c r="AC59" s="103">
        <v>0</v>
      </c>
      <c r="AD59" s="103">
        <v>107</v>
      </c>
      <c r="AE59" s="103">
        <v>10</v>
      </c>
      <c r="AF59" s="103">
        <v>117</v>
      </c>
      <c r="AG59" s="103" t="s">
        <v>79</v>
      </c>
      <c r="AH59" s="103"/>
      <c r="AI59" s="103">
        <v>1</v>
      </c>
      <c r="AJ59" s="103">
        <v>2</v>
      </c>
      <c r="AK59" s="103">
        <v>0</v>
      </c>
      <c r="AL59" s="103">
        <v>0</v>
      </c>
      <c r="AM59" s="103">
        <v>0</v>
      </c>
      <c r="AN59" s="103">
        <v>0</v>
      </c>
      <c r="AO59" s="103">
        <v>1</v>
      </c>
      <c r="AP59" s="103">
        <v>2</v>
      </c>
      <c r="AQ59" s="103">
        <v>0</v>
      </c>
      <c r="AR59" s="103">
        <v>0</v>
      </c>
      <c r="AS59" s="103">
        <v>0</v>
      </c>
      <c r="AT59" s="103">
        <v>0</v>
      </c>
      <c r="AU59" s="103">
        <v>6</v>
      </c>
      <c r="AV59" s="103">
        <v>0</v>
      </c>
      <c r="AW59" s="103">
        <v>0</v>
      </c>
      <c r="AX59" s="103">
        <v>0</v>
      </c>
      <c r="AY59" s="103">
        <v>0</v>
      </c>
      <c r="AZ59" s="103">
        <v>0</v>
      </c>
      <c r="BA59" s="103">
        <v>0</v>
      </c>
      <c r="BB59" s="103">
        <v>0</v>
      </c>
      <c r="BC59" s="103" t="s">
        <v>81</v>
      </c>
      <c r="BD59" s="103">
        <v>0</v>
      </c>
      <c r="BE59" s="103">
        <v>0</v>
      </c>
      <c r="BF59" s="103" t="s">
        <v>81</v>
      </c>
      <c r="BG59" s="103">
        <v>0</v>
      </c>
      <c r="BH59" s="103">
        <v>0</v>
      </c>
      <c r="BI59" s="103" t="s">
        <v>81</v>
      </c>
      <c r="BJ59" s="103">
        <v>0</v>
      </c>
      <c r="BK59" s="103">
        <v>0</v>
      </c>
      <c r="BL59" s="103" t="s">
        <v>81</v>
      </c>
      <c r="BM59" s="103">
        <v>0</v>
      </c>
      <c r="BN59" s="103">
        <v>0</v>
      </c>
      <c r="BO59" s="103"/>
      <c r="BP59" s="103"/>
      <c r="BQ59" s="103"/>
      <c r="BR59" s="103"/>
      <c r="BS59" s="103"/>
      <c r="BT59" s="103">
        <v>0</v>
      </c>
      <c r="BU59" s="103">
        <v>0</v>
      </c>
      <c r="BV59" s="103">
        <v>0</v>
      </c>
      <c r="BW59" s="103"/>
      <c r="BX59" s="104">
        <v>43800</v>
      </c>
      <c r="BY59" s="103">
        <f>DAY(EOMONTH(Base_Encuestas[[#This Row],[FECHA]],0))</f>
        <v>31</v>
      </c>
      <c r="BZ5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9" s="105">
        <f>+YEAR(Base_Encuestas[[#This Row],[FECHA]])</f>
        <v>2019</v>
      </c>
    </row>
    <row r="60" spans="1:79">
      <c r="A60" s="100" t="s">
        <v>97</v>
      </c>
      <c r="B60" s="100" t="s">
        <v>77</v>
      </c>
      <c r="C60" s="100" t="s">
        <v>78</v>
      </c>
      <c r="D60" s="102">
        <v>31</v>
      </c>
      <c r="E60" s="103">
        <v>65</v>
      </c>
      <c r="F60" s="103">
        <v>240000</v>
      </c>
      <c r="G60" s="103">
        <v>274000</v>
      </c>
      <c r="H60" s="103">
        <v>245000</v>
      </c>
      <c r="I60" s="103">
        <v>12000</v>
      </c>
      <c r="J60" s="103">
        <f>Base_Encuestas[[#This Row],[VENTAS POR ALOJAMIENTO DURANTE EL MES DE LA ENCUESTA]]/1000</f>
        <v>12</v>
      </c>
      <c r="K60" s="103">
        <v>25</v>
      </c>
      <c r="L60" s="103">
        <v>75</v>
      </c>
      <c r="M60" s="103">
        <v>75</v>
      </c>
      <c r="N60" s="103">
        <v>1000</v>
      </c>
      <c r="O60" s="103">
        <v>20</v>
      </c>
      <c r="P60" s="102">
        <v>1195</v>
      </c>
      <c r="Q60" s="103">
        <v>2</v>
      </c>
      <c r="R60" s="103">
        <v>2</v>
      </c>
      <c r="S60" s="103">
        <v>0</v>
      </c>
      <c r="T60" s="103">
        <v>0</v>
      </c>
      <c r="U60" s="103">
        <v>0</v>
      </c>
      <c r="V60" s="103">
        <v>0</v>
      </c>
      <c r="W60" s="103">
        <v>0</v>
      </c>
      <c r="X60" s="103">
        <v>0</v>
      </c>
      <c r="Y60" s="103">
        <v>0</v>
      </c>
      <c r="Z60" s="103">
        <v>0</v>
      </c>
      <c r="AA60" s="103">
        <v>43</v>
      </c>
      <c r="AB60" s="103">
        <v>187</v>
      </c>
      <c r="AC60" s="103">
        <v>230</v>
      </c>
      <c r="AD60" s="103">
        <v>55</v>
      </c>
      <c r="AE60" s="103">
        <v>187</v>
      </c>
      <c r="AF60" s="103">
        <v>230</v>
      </c>
      <c r="AG60" s="103" t="s">
        <v>83</v>
      </c>
      <c r="AH60" s="103" t="s">
        <v>91</v>
      </c>
      <c r="AI60" s="103">
        <v>0</v>
      </c>
      <c r="AJ60" s="103">
        <v>4</v>
      </c>
      <c r="AK60" s="103">
        <v>0</v>
      </c>
      <c r="AL60" s="103">
        <v>0</v>
      </c>
      <c r="AM60" s="103">
        <v>0</v>
      </c>
      <c r="AN60" s="103">
        <v>0</v>
      </c>
      <c r="AO60" s="103">
        <v>0</v>
      </c>
      <c r="AP60" s="103">
        <v>0</v>
      </c>
      <c r="AQ60" s="103">
        <v>0</v>
      </c>
      <c r="AR60" s="103">
        <v>0</v>
      </c>
      <c r="AS60" s="103">
        <v>0</v>
      </c>
      <c r="AT60" s="103">
        <v>0</v>
      </c>
      <c r="AU60" s="103">
        <v>4</v>
      </c>
      <c r="AV60" s="103">
        <v>15</v>
      </c>
      <c r="AW60" s="103">
        <v>30</v>
      </c>
      <c r="AX60" s="103">
        <v>25</v>
      </c>
      <c r="AY60" s="103">
        <v>2</v>
      </c>
      <c r="AZ60" s="103">
        <v>10</v>
      </c>
      <c r="BA60" s="103">
        <v>82</v>
      </c>
      <c r="BB60" s="103">
        <v>100</v>
      </c>
      <c r="BC60" s="103" t="s">
        <v>80</v>
      </c>
      <c r="BD60" s="103">
        <v>10</v>
      </c>
      <c r="BE60" s="103">
        <v>-10</v>
      </c>
      <c r="BF60" s="103" t="s">
        <v>80</v>
      </c>
      <c r="BG60" s="103">
        <v>5</v>
      </c>
      <c r="BH60" s="103">
        <v>5</v>
      </c>
      <c r="BI60" s="103" t="s">
        <v>81</v>
      </c>
      <c r="BJ60" s="103">
        <v>0</v>
      </c>
      <c r="BK60" s="103">
        <v>0</v>
      </c>
      <c r="BL60" s="103" t="s">
        <v>81</v>
      </c>
      <c r="BM60" s="103">
        <v>0</v>
      </c>
      <c r="BN60" s="103">
        <v>0</v>
      </c>
      <c r="BO60" s="103">
        <v>80</v>
      </c>
      <c r="BP60" s="103">
        <v>15</v>
      </c>
      <c r="BQ60" s="103">
        <v>30</v>
      </c>
      <c r="BR60" s="103">
        <v>10</v>
      </c>
      <c r="BS60" s="103">
        <v>15</v>
      </c>
      <c r="BT60" s="103">
        <v>0</v>
      </c>
      <c r="BU60" s="103">
        <v>0</v>
      </c>
      <c r="BV60" s="103">
        <v>10</v>
      </c>
      <c r="BW60" s="103">
        <v>0</v>
      </c>
      <c r="BX60" s="104">
        <v>43800</v>
      </c>
      <c r="BY60" s="103">
        <f>DAY(EOMONTH(Base_Encuestas[[#This Row],[FECHA]],0))</f>
        <v>31</v>
      </c>
      <c r="BZ6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0" s="105">
        <f>+YEAR(Base_Encuestas[[#This Row],[FECHA]])</f>
        <v>2019</v>
      </c>
    </row>
    <row r="61" spans="1:79">
      <c r="A61" s="100" t="s">
        <v>76</v>
      </c>
      <c r="B61" s="100" t="s">
        <v>88</v>
      </c>
      <c r="C61" s="100" t="s">
        <v>78</v>
      </c>
      <c r="D61" s="102">
        <v>100</v>
      </c>
      <c r="E61" s="103">
        <v>147</v>
      </c>
      <c r="F61" s="103"/>
      <c r="G61" s="103"/>
      <c r="H61" s="103">
        <v>0</v>
      </c>
      <c r="I61" s="103"/>
      <c r="J61" s="103">
        <f>Base_Encuestas[[#This Row],[VENTAS POR ALOJAMIENTO DURANTE EL MES DE LA ENCUESTA]]/1000</f>
        <v>0</v>
      </c>
      <c r="K61" s="103"/>
      <c r="L61" s="103"/>
      <c r="M61" s="103"/>
      <c r="N61" s="103"/>
      <c r="O61" s="103"/>
      <c r="P61" s="102">
        <v>0</v>
      </c>
      <c r="Q61" s="103">
        <v>0</v>
      </c>
      <c r="R61" s="103"/>
      <c r="S61" s="103"/>
      <c r="T61" s="103"/>
      <c r="U61" s="103"/>
      <c r="V61" s="103">
        <v>0</v>
      </c>
      <c r="W61" s="103"/>
      <c r="X61" s="103"/>
      <c r="Y61" s="103"/>
      <c r="Z61" s="103"/>
      <c r="AA61" s="103"/>
      <c r="AB61" s="103"/>
      <c r="AC61" s="103">
        <v>0</v>
      </c>
      <c r="AD61" s="103"/>
      <c r="AE61" s="103"/>
      <c r="AF61" s="103">
        <v>0</v>
      </c>
      <c r="AG61" s="103" t="s">
        <v>83</v>
      </c>
      <c r="AH61" s="103" t="s">
        <v>100</v>
      </c>
      <c r="AI61" s="103">
        <v>4</v>
      </c>
      <c r="AJ61" s="103">
        <v>7</v>
      </c>
      <c r="AK61" s="103">
        <v>39</v>
      </c>
      <c r="AL61" s="103">
        <v>13</v>
      </c>
      <c r="AM61" s="103">
        <v>0</v>
      </c>
      <c r="AN61" s="103">
        <v>0</v>
      </c>
      <c r="AO61" s="103">
        <v>0</v>
      </c>
      <c r="AP61" s="103">
        <v>0</v>
      </c>
      <c r="AQ61" s="103">
        <v>0</v>
      </c>
      <c r="AR61" s="103">
        <v>0</v>
      </c>
      <c r="AS61" s="103">
        <v>0</v>
      </c>
      <c r="AT61" s="103">
        <v>0</v>
      </c>
      <c r="AU61" s="103">
        <v>63</v>
      </c>
      <c r="AV61" s="103">
        <v>0</v>
      </c>
      <c r="AW61" s="103">
        <v>0</v>
      </c>
      <c r="AX61" s="103">
        <v>0</v>
      </c>
      <c r="AY61" s="103">
        <v>0</v>
      </c>
      <c r="AZ61" s="103">
        <v>1681</v>
      </c>
      <c r="BA61" s="103">
        <v>1681</v>
      </c>
      <c r="BB61" s="103">
        <v>0</v>
      </c>
      <c r="BC61" s="103" t="s">
        <v>81</v>
      </c>
      <c r="BD61" s="103">
        <v>0</v>
      </c>
      <c r="BE61" s="103">
        <v>0</v>
      </c>
      <c r="BF61" s="103" t="s">
        <v>81</v>
      </c>
      <c r="BG61" s="103">
        <v>0</v>
      </c>
      <c r="BH61" s="103">
        <v>0</v>
      </c>
      <c r="BI61" s="103" t="s">
        <v>81</v>
      </c>
      <c r="BJ61" s="103">
        <v>0</v>
      </c>
      <c r="BK61" s="103">
        <v>0</v>
      </c>
      <c r="BL61" s="103" t="s">
        <v>81</v>
      </c>
      <c r="BM61" s="103">
        <v>0</v>
      </c>
      <c r="BN61" s="103">
        <v>0</v>
      </c>
      <c r="BO61" s="103"/>
      <c r="BP61" s="103"/>
      <c r="BQ61" s="103"/>
      <c r="BR61" s="103"/>
      <c r="BS61" s="103"/>
      <c r="BT61" s="103">
        <v>0</v>
      </c>
      <c r="BU61" s="103">
        <v>0</v>
      </c>
      <c r="BV61" s="103">
        <v>0</v>
      </c>
      <c r="BW61" s="103"/>
      <c r="BX61" s="104">
        <v>43800</v>
      </c>
      <c r="BY61" s="103">
        <f>DAY(EOMONTH(Base_Encuestas[[#This Row],[FECHA]],0))</f>
        <v>31</v>
      </c>
      <c r="BZ6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1" s="105">
        <f>+YEAR(Base_Encuestas[[#This Row],[FECHA]])</f>
        <v>2019</v>
      </c>
    </row>
    <row r="62" spans="1:79">
      <c r="A62" s="100" t="s">
        <v>93</v>
      </c>
      <c r="B62" s="100" t="s">
        <v>77</v>
      </c>
      <c r="C62" s="100" t="s">
        <v>95</v>
      </c>
      <c r="D62" s="102">
        <v>8</v>
      </c>
      <c r="E62" s="103">
        <v>16</v>
      </c>
      <c r="F62" s="103"/>
      <c r="G62" s="103">
        <v>118621</v>
      </c>
      <c r="H62" s="103">
        <v>111468</v>
      </c>
      <c r="I62" s="103">
        <v>9670</v>
      </c>
      <c r="J62" s="103">
        <f>Base_Encuestas[[#This Row],[VENTAS POR ALOJAMIENTO DURANTE EL MES DE LA ENCUESTA]]/1000</f>
        <v>9.67</v>
      </c>
      <c r="K62" s="103">
        <v>110</v>
      </c>
      <c r="L62" s="103"/>
      <c r="M62" s="103"/>
      <c r="N62" s="103"/>
      <c r="O62" s="103"/>
      <c r="P62" s="102">
        <v>110</v>
      </c>
      <c r="Q62" s="103">
        <v>0</v>
      </c>
      <c r="R62" s="103"/>
      <c r="S62" s="103"/>
      <c r="T62" s="103"/>
      <c r="U62" s="103"/>
      <c r="V62" s="103">
        <v>0</v>
      </c>
      <c r="W62" s="103"/>
      <c r="X62" s="103"/>
      <c r="Y62" s="103"/>
      <c r="Z62" s="103"/>
      <c r="AA62" s="103">
        <v>67</v>
      </c>
      <c r="AB62" s="103"/>
      <c r="AC62" s="103">
        <v>67</v>
      </c>
      <c r="AD62" s="103">
        <v>180</v>
      </c>
      <c r="AE62" s="103"/>
      <c r="AF62" s="103">
        <v>180</v>
      </c>
      <c r="AG62" s="103" t="s">
        <v>83</v>
      </c>
      <c r="AH62" s="103" t="s">
        <v>115</v>
      </c>
      <c r="AI62" s="103">
        <v>0</v>
      </c>
      <c r="AJ62" s="103">
        <v>2</v>
      </c>
      <c r="AK62" s="103">
        <v>0</v>
      </c>
      <c r="AL62" s="103">
        <v>2</v>
      </c>
      <c r="AM62" s="103">
        <v>0</v>
      </c>
      <c r="AN62" s="103">
        <v>0</v>
      </c>
      <c r="AO62" s="103">
        <v>0</v>
      </c>
      <c r="AP62" s="103">
        <v>0</v>
      </c>
      <c r="AQ62" s="103">
        <v>0</v>
      </c>
      <c r="AR62" s="103">
        <v>0</v>
      </c>
      <c r="AS62" s="103">
        <v>0</v>
      </c>
      <c r="AT62" s="103">
        <v>0</v>
      </c>
      <c r="AU62" s="103">
        <v>4</v>
      </c>
      <c r="AV62" s="103">
        <v>0</v>
      </c>
      <c r="AW62" s="103">
        <v>0</v>
      </c>
      <c r="AX62" s="103">
        <v>0</v>
      </c>
      <c r="AY62" s="103">
        <v>0</v>
      </c>
      <c r="AZ62" s="103">
        <v>0</v>
      </c>
      <c r="BA62" s="103">
        <v>0</v>
      </c>
      <c r="BB62" s="103">
        <v>0</v>
      </c>
      <c r="BC62" s="103" t="s">
        <v>86</v>
      </c>
      <c r="BD62" s="103">
        <v>50</v>
      </c>
      <c r="BE62" s="103">
        <v>-50</v>
      </c>
      <c r="BF62" s="103" t="s">
        <v>81</v>
      </c>
      <c r="BG62" s="103">
        <v>0</v>
      </c>
      <c r="BH62" s="103">
        <v>0</v>
      </c>
      <c r="BI62" s="103" t="s">
        <v>81</v>
      </c>
      <c r="BJ62" s="103">
        <v>0</v>
      </c>
      <c r="BK62" s="103">
        <v>0</v>
      </c>
      <c r="BL62" s="103" t="s">
        <v>81</v>
      </c>
      <c r="BM62" s="103">
        <v>0</v>
      </c>
      <c r="BN62" s="103">
        <v>0</v>
      </c>
      <c r="BO62" s="103">
        <v>0</v>
      </c>
      <c r="BP62" s="103">
        <v>0</v>
      </c>
      <c r="BQ62" s="103">
        <v>0</v>
      </c>
      <c r="BR62" s="103">
        <v>0</v>
      </c>
      <c r="BS62" s="103">
        <v>16</v>
      </c>
      <c r="BT62" s="103">
        <v>0</v>
      </c>
      <c r="BU62" s="103">
        <v>0</v>
      </c>
      <c r="BV62" s="103">
        <v>0</v>
      </c>
      <c r="BW62" s="103"/>
      <c r="BX62" s="104">
        <v>43800</v>
      </c>
      <c r="BY62" s="103">
        <f>DAY(EOMONTH(Base_Encuestas[[#This Row],[FECHA]],0))</f>
        <v>31</v>
      </c>
      <c r="BZ6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2" s="105">
        <f>+YEAR(Base_Encuestas[[#This Row],[FECHA]])</f>
        <v>2019</v>
      </c>
    </row>
    <row r="63" spans="1:79">
      <c r="A63" s="100" t="s">
        <v>82</v>
      </c>
      <c r="B63" s="100" t="s">
        <v>77</v>
      </c>
      <c r="C63" s="100" t="s">
        <v>78</v>
      </c>
      <c r="D63" s="102">
        <v>28</v>
      </c>
      <c r="E63" s="103">
        <v>80</v>
      </c>
      <c r="F63" s="103">
        <v>169172.31</v>
      </c>
      <c r="G63" s="103">
        <v>302632.98</v>
      </c>
      <c r="H63" s="103">
        <v>319442.21000000002</v>
      </c>
      <c r="I63" s="103">
        <v>21453</v>
      </c>
      <c r="J63" s="103">
        <f>Base_Encuestas[[#This Row],[VENTAS POR ALOJAMIENTO DURANTE EL MES DE LA ENCUESTA]]/1000</f>
        <v>21.452999999999999</v>
      </c>
      <c r="K63" s="103">
        <v>289</v>
      </c>
      <c r="L63" s="103">
        <v>98</v>
      </c>
      <c r="M63" s="103"/>
      <c r="N63" s="103">
        <v>52</v>
      </c>
      <c r="O63" s="103"/>
      <c r="P63" s="102">
        <v>439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3">
        <v>0</v>
      </c>
      <c r="W63" s="103">
        <v>0</v>
      </c>
      <c r="X63" s="103">
        <v>0</v>
      </c>
      <c r="Y63" s="103">
        <v>0</v>
      </c>
      <c r="Z63" s="103">
        <v>0</v>
      </c>
      <c r="AA63" s="103">
        <v>410</v>
      </c>
      <c r="AB63" s="103">
        <v>176</v>
      </c>
      <c r="AC63" s="103">
        <v>586</v>
      </c>
      <c r="AD63" s="103">
        <v>410</v>
      </c>
      <c r="AE63" s="103">
        <v>176</v>
      </c>
      <c r="AF63" s="103">
        <v>586</v>
      </c>
      <c r="AG63" s="103" t="s">
        <v>83</v>
      </c>
      <c r="AH63" s="103" t="s">
        <v>116</v>
      </c>
      <c r="AI63" s="103">
        <v>1</v>
      </c>
      <c r="AJ63" s="103">
        <v>2</v>
      </c>
      <c r="AK63" s="103">
        <v>1</v>
      </c>
      <c r="AL63" s="103">
        <v>2</v>
      </c>
      <c r="AM63" s="103">
        <v>0</v>
      </c>
      <c r="AN63" s="103">
        <v>0</v>
      </c>
      <c r="AO63" s="103">
        <v>0</v>
      </c>
      <c r="AP63" s="103">
        <v>0</v>
      </c>
      <c r="AQ63" s="103">
        <v>0</v>
      </c>
      <c r="AR63" s="103">
        <v>0</v>
      </c>
      <c r="AS63" s="103">
        <v>0</v>
      </c>
      <c r="AT63" s="103">
        <v>0</v>
      </c>
      <c r="AU63" s="103">
        <v>6</v>
      </c>
      <c r="AV63" s="103">
        <v>16</v>
      </c>
      <c r="AW63" s="103">
        <v>15</v>
      </c>
      <c r="AX63" s="103">
        <v>0</v>
      </c>
      <c r="AY63" s="103">
        <v>4</v>
      </c>
      <c r="AZ63" s="103">
        <v>0</v>
      </c>
      <c r="BA63" s="103">
        <v>35</v>
      </c>
      <c r="BB63" s="103">
        <v>50</v>
      </c>
      <c r="BC63" s="103" t="s">
        <v>86</v>
      </c>
      <c r="BD63" s="103">
        <v>0</v>
      </c>
      <c r="BE63" s="103">
        <v>0</v>
      </c>
      <c r="BF63" s="103" t="s">
        <v>86</v>
      </c>
      <c r="BG63" s="103">
        <v>0</v>
      </c>
      <c r="BH63" s="103">
        <v>0</v>
      </c>
      <c r="BI63" s="103" t="s">
        <v>86</v>
      </c>
      <c r="BJ63" s="103">
        <v>0</v>
      </c>
      <c r="BK63" s="103">
        <v>0</v>
      </c>
      <c r="BL63" s="103" t="s">
        <v>92</v>
      </c>
      <c r="BM63" s="103">
        <v>0</v>
      </c>
      <c r="BN63" s="103">
        <v>0</v>
      </c>
      <c r="BO63" s="103">
        <v>16</v>
      </c>
      <c r="BP63" s="103">
        <v>8</v>
      </c>
      <c r="BQ63" s="103"/>
      <c r="BR63" s="103">
        <v>4</v>
      </c>
      <c r="BS63" s="103"/>
      <c r="BT63" s="103">
        <v>0</v>
      </c>
      <c r="BU63" s="103">
        <v>0</v>
      </c>
      <c r="BV63" s="103">
        <v>0</v>
      </c>
      <c r="BW63" s="103"/>
      <c r="BX63" s="104">
        <v>43800</v>
      </c>
      <c r="BY63" s="103">
        <f>DAY(EOMONTH(Base_Encuestas[[#This Row],[FECHA]],0))</f>
        <v>31</v>
      </c>
      <c r="BZ6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3" s="105">
        <f>+YEAR(Base_Encuestas[[#This Row],[FECHA]])</f>
        <v>2019</v>
      </c>
    </row>
    <row r="64" spans="1:79">
      <c r="A64" s="100" t="s">
        <v>76</v>
      </c>
      <c r="B64" s="100" t="s">
        <v>77</v>
      </c>
      <c r="C64" s="100" t="s">
        <v>78</v>
      </c>
      <c r="D64" s="102">
        <v>23</v>
      </c>
      <c r="E64" s="103">
        <v>53</v>
      </c>
      <c r="F64" s="103"/>
      <c r="G64" s="103">
        <v>90609</v>
      </c>
      <c r="H64" s="103">
        <v>86650</v>
      </c>
      <c r="I64" s="103">
        <v>6277</v>
      </c>
      <c r="J64" s="103">
        <f>Base_Encuestas[[#This Row],[VENTAS POR ALOJAMIENTO DURANTE EL MES DE LA ENCUESTA]]/1000</f>
        <v>6.2770000000000001</v>
      </c>
      <c r="K64" s="103">
        <v>130</v>
      </c>
      <c r="L64" s="103">
        <v>70</v>
      </c>
      <c r="M64" s="103">
        <v>5</v>
      </c>
      <c r="N64" s="103"/>
      <c r="O64" s="103"/>
      <c r="P64" s="102">
        <v>205</v>
      </c>
      <c r="Q64" s="103">
        <v>1</v>
      </c>
      <c r="R64" s="103">
        <v>0</v>
      </c>
      <c r="S64" s="103">
        <v>0</v>
      </c>
      <c r="T64" s="103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162</v>
      </c>
      <c r="AB64" s="103">
        <v>25</v>
      </c>
      <c r="AC64" s="103">
        <v>187</v>
      </c>
      <c r="AD64" s="103">
        <v>241</v>
      </c>
      <c r="AE64" s="103">
        <v>46</v>
      </c>
      <c r="AF64" s="103">
        <v>287</v>
      </c>
      <c r="AG64" s="103" t="s">
        <v>79</v>
      </c>
      <c r="AH64" s="103"/>
      <c r="AI64" s="103">
        <v>1</v>
      </c>
      <c r="AJ64" s="103">
        <v>2</v>
      </c>
      <c r="AK64" s="103">
        <v>3</v>
      </c>
      <c r="AL64" s="103">
        <v>3</v>
      </c>
      <c r="AM64" s="103">
        <v>0</v>
      </c>
      <c r="AN64" s="103">
        <v>0</v>
      </c>
      <c r="AO64" s="103">
        <v>0</v>
      </c>
      <c r="AP64" s="103">
        <v>0</v>
      </c>
      <c r="AQ64" s="103">
        <v>0</v>
      </c>
      <c r="AR64" s="103">
        <v>0</v>
      </c>
      <c r="AS64" s="103">
        <v>0</v>
      </c>
      <c r="AT64" s="103">
        <v>0</v>
      </c>
      <c r="AU64" s="103">
        <v>9</v>
      </c>
      <c r="AV64" s="103">
        <v>100</v>
      </c>
      <c r="AW64" s="103">
        <v>60</v>
      </c>
      <c r="AX64" s="103">
        <v>10</v>
      </c>
      <c r="AY64" s="103">
        <v>0</v>
      </c>
      <c r="AZ64" s="103">
        <v>0</v>
      </c>
      <c r="BA64" s="103">
        <v>170</v>
      </c>
      <c r="BB64" s="103">
        <v>0</v>
      </c>
      <c r="BC64" s="103" t="s">
        <v>80</v>
      </c>
      <c r="BD64" s="103">
        <v>5</v>
      </c>
      <c r="BE64" s="103">
        <v>-5</v>
      </c>
      <c r="BF64" s="103" t="s">
        <v>81</v>
      </c>
      <c r="BG64" s="103">
        <v>0</v>
      </c>
      <c r="BH64" s="103">
        <v>0</v>
      </c>
      <c r="BI64" s="103" t="s">
        <v>81</v>
      </c>
      <c r="BJ64" s="103">
        <v>0</v>
      </c>
      <c r="BK64" s="103">
        <v>0</v>
      </c>
      <c r="BL64" s="103" t="s">
        <v>81</v>
      </c>
      <c r="BM64" s="103">
        <v>0</v>
      </c>
      <c r="BN64" s="103">
        <v>0</v>
      </c>
      <c r="BO64" s="103">
        <v>6</v>
      </c>
      <c r="BP64" s="103">
        <v>6</v>
      </c>
      <c r="BQ64" s="103">
        <v>3</v>
      </c>
      <c r="BR64" s="103"/>
      <c r="BS64" s="103"/>
      <c r="BT64" s="103">
        <v>0</v>
      </c>
      <c r="BU64" s="103">
        <v>0</v>
      </c>
      <c r="BV64" s="103">
        <v>0</v>
      </c>
      <c r="BW64" s="103"/>
      <c r="BX64" s="104">
        <v>43800</v>
      </c>
      <c r="BY64" s="103">
        <f>DAY(EOMONTH(Base_Encuestas[[#This Row],[FECHA]],0))</f>
        <v>31</v>
      </c>
      <c r="BZ6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4" s="105">
        <f>+YEAR(Base_Encuestas[[#This Row],[FECHA]])</f>
        <v>2019</v>
      </c>
    </row>
    <row r="65" spans="1:79">
      <c r="A65" s="100" t="s">
        <v>82</v>
      </c>
      <c r="B65" s="100" t="s">
        <v>88</v>
      </c>
      <c r="C65" s="100" t="s">
        <v>78</v>
      </c>
      <c r="D65" s="102">
        <v>25</v>
      </c>
      <c r="E65" s="103">
        <v>60</v>
      </c>
      <c r="F65" s="103">
        <v>601610.36</v>
      </c>
      <c r="G65" s="103">
        <v>554007.05000000005</v>
      </c>
      <c r="H65" s="103">
        <v>491833.59999999998</v>
      </c>
      <c r="I65" s="103">
        <v>29326.43</v>
      </c>
      <c r="J65" s="103">
        <f>Base_Encuestas[[#This Row],[VENTAS POR ALOJAMIENTO DURANTE EL MES DE LA ENCUESTA]]/1000</f>
        <v>29.326430000000002</v>
      </c>
      <c r="K65" s="103">
        <v>78</v>
      </c>
      <c r="L65" s="103">
        <v>82</v>
      </c>
      <c r="M65" s="103"/>
      <c r="N65" s="103"/>
      <c r="O65" s="103">
        <v>30</v>
      </c>
      <c r="P65" s="102">
        <v>190</v>
      </c>
      <c r="Q65" s="103">
        <v>0</v>
      </c>
      <c r="R65" s="103"/>
      <c r="S65" s="103"/>
      <c r="T65" s="103"/>
      <c r="U65" s="103"/>
      <c r="V65" s="103"/>
      <c r="W65" s="103"/>
      <c r="X65" s="103"/>
      <c r="Y65" s="103"/>
      <c r="Z65" s="103"/>
      <c r="AA65" s="103">
        <v>76</v>
      </c>
      <c r="AB65" s="103">
        <v>126</v>
      </c>
      <c r="AC65" s="103">
        <v>202</v>
      </c>
      <c r="AD65" s="103">
        <v>114</v>
      </c>
      <c r="AE65" s="103">
        <v>417</v>
      </c>
      <c r="AF65" s="103">
        <v>531</v>
      </c>
      <c r="AG65" s="103" t="s">
        <v>83</v>
      </c>
      <c r="AH65" s="103" t="s">
        <v>117</v>
      </c>
      <c r="AI65" s="103"/>
      <c r="AJ65" s="103">
        <v>2</v>
      </c>
      <c r="AK65" s="103">
        <v>15</v>
      </c>
      <c r="AL65" s="103">
        <v>1</v>
      </c>
      <c r="AM65" s="103">
        <v>0</v>
      </c>
      <c r="AN65" s="103"/>
      <c r="AO65" s="103">
        <v>0</v>
      </c>
      <c r="AP65" s="103"/>
      <c r="AQ65" s="103">
        <v>0</v>
      </c>
      <c r="AR65" s="103"/>
      <c r="AS65" s="103">
        <v>0</v>
      </c>
      <c r="AT65" s="103"/>
      <c r="AU65" s="103">
        <v>18</v>
      </c>
      <c r="AV65" s="103">
        <v>34</v>
      </c>
      <c r="AW65" s="103">
        <v>31</v>
      </c>
      <c r="AX65" s="103">
        <v>0</v>
      </c>
      <c r="AY65" s="103">
        <v>0</v>
      </c>
      <c r="AZ65" s="103">
        <v>17</v>
      </c>
      <c r="BA65" s="103">
        <v>82</v>
      </c>
      <c r="BB65" s="103">
        <v>614</v>
      </c>
      <c r="BC65" s="103" t="s">
        <v>80</v>
      </c>
      <c r="BD65" s="103">
        <v>20</v>
      </c>
      <c r="BE65" s="103">
        <v>-20</v>
      </c>
      <c r="BF65" s="103" t="s">
        <v>80</v>
      </c>
      <c r="BG65" s="103">
        <v>15</v>
      </c>
      <c r="BH65" s="103">
        <v>15</v>
      </c>
      <c r="BI65" s="103" t="s">
        <v>81</v>
      </c>
      <c r="BJ65" s="103">
        <v>0</v>
      </c>
      <c r="BK65" s="103">
        <v>0</v>
      </c>
      <c r="BL65" s="103" t="s">
        <v>81</v>
      </c>
      <c r="BM65" s="103">
        <v>0</v>
      </c>
      <c r="BN65" s="103">
        <v>0</v>
      </c>
      <c r="BO65" s="103">
        <v>8</v>
      </c>
      <c r="BP65" s="103">
        <v>4</v>
      </c>
      <c r="BQ65" s="103">
        <v>0</v>
      </c>
      <c r="BR65" s="103">
        <v>0</v>
      </c>
      <c r="BS65" s="103">
        <v>4</v>
      </c>
      <c r="BT65" s="103">
        <v>0</v>
      </c>
      <c r="BU65" s="103">
        <v>2</v>
      </c>
      <c r="BV65" s="103">
        <v>0</v>
      </c>
      <c r="BW65" s="103">
        <v>54</v>
      </c>
      <c r="BX65" s="104">
        <v>43800</v>
      </c>
      <c r="BY65" s="103">
        <f>DAY(EOMONTH(Base_Encuestas[[#This Row],[FECHA]],0))</f>
        <v>31</v>
      </c>
      <c r="BZ6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5" s="105">
        <f>+YEAR(Base_Encuestas[[#This Row],[FECHA]])</f>
        <v>2019</v>
      </c>
    </row>
    <row r="66" spans="1:79">
      <c r="A66" s="100" t="s">
        <v>93</v>
      </c>
      <c r="B66" s="100" t="s">
        <v>77</v>
      </c>
      <c r="C66" s="100" t="s">
        <v>78</v>
      </c>
      <c r="D66" s="102">
        <v>15</v>
      </c>
      <c r="E66" s="103">
        <v>25</v>
      </c>
      <c r="F66" s="103">
        <v>120000</v>
      </c>
      <c r="G66" s="103">
        <v>125000</v>
      </c>
      <c r="H66" s="103">
        <v>130000</v>
      </c>
      <c r="I66" s="103">
        <v>12000</v>
      </c>
      <c r="J66" s="103">
        <f>Base_Encuestas[[#This Row],[VENTAS POR ALOJAMIENTO DURANTE EL MES DE LA ENCUESTA]]/1000</f>
        <v>12</v>
      </c>
      <c r="K66" s="103">
        <v>36</v>
      </c>
      <c r="L66" s="103">
        <v>33</v>
      </c>
      <c r="M66" s="103">
        <v>11</v>
      </c>
      <c r="N66" s="103">
        <v>9</v>
      </c>
      <c r="O66" s="103"/>
      <c r="P66" s="102">
        <v>89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3">
        <v>0</v>
      </c>
      <c r="W66" s="103">
        <v>0</v>
      </c>
      <c r="X66" s="103">
        <v>0</v>
      </c>
      <c r="Y66" s="103">
        <v>0</v>
      </c>
      <c r="Z66" s="103">
        <v>0</v>
      </c>
      <c r="AA66" s="103">
        <v>75</v>
      </c>
      <c r="AB66" s="103">
        <v>17</v>
      </c>
      <c r="AC66" s="103">
        <v>92</v>
      </c>
      <c r="AD66" s="103">
        <v>75</v>
      </c>
      <c r="AE66" s="103">
        <v>17</v>
      </c>
      <c r="AF66" s="103">
        <v>92</v>
      </c>
      <c r="AG66" s="103" t="s">
        <v>79</v>
      </c>
      <c r="AH66" s="103"/>
      <c r="AI66" s="103">
        <v>0</v>
      </c>
      <c r="AJ66" s="103">
        <v>8</v>
      </c>
      <c r="AK66" s="103">
        <v>0</v>
      </c>
      <c r="AL66" s="103">
        <v>8</v>
      </c>
      <c r="AM66" s="103">
        <v>0</v>
      </c>
      <c r="AN66" s="103">
        <v>0</v>
      </c>
      <c r="AO66" s="103">
        <v>0</v>
      </c>
      <c r="AP66" s="103">
        <v>0</v>
      </c>
      <c r="AQ66" s="103">
        <v>0</v>
      </c>
      <c r="AR66" s="103">
        <v>0</v>
      </c>
      <c r="AS66" s="103">
        <v>0</v>
      </c>
      <c r="AT66" s="103">
        <v>0</v>
      </c>
      <c r="AU66" s="103">
        <v>16</v>
      </c>
      <c r="AV66" s="103">
        <v>4</v>
      </c>
      <c r="AW66" s="103">
        <v>2</v>
      </c>
      <c r="AX66" s="103">
        <v>0</v>
      </c>
      <c r="AY66" s="103">
        <v>0</v>
      </c>
      <c r="AZ66" s="103">
        <v>1</v>
      </c>
      <c r="BA66" s="103">
        <v>7</v>
      </c>
      <c r="BB66" s="103">
        <v>7</v>
      </c>
      <c r="BC66" s="103" t="s">
        <v>80</v>
      </c>
      <c r="BD66" s="103">
        <v>50</v>
      </c>
      <c r="BE66" s="103">
        <v>-50</v>
      </c>
      <c r="BF66" s="103" t="s">
        <v>81</v>
      </c>
      <c r="BG66" s="103">
        <v>0</v>
      </c>
      <c r="BH66" s="103">
        <v>0</v>
      </c>
      <c r="BI66" s="103" t="s">
        <v>81</v>
      </c>
      <c r="BJ66" s="103">
        <v>0</v>
      </c>
      <c r="BK66" s="103">
        <v>0</v>
      </c>
      <c r="BL66" s="103" t="s">
        <v>81</v>
      </c>
      <c r="BM66" s="103">
        <v>0</v>
      </c>
      <c r="BN66" s="103">
        <v>0</v>
      </c>
      <c r="BO66" s="103">
        <v>2</v>
      </c>
      <c r="BP66" s="103">
        <v>0</v>
      </c>
      <c r="BQ66" s="103">
        <v>0</v>
      </c>
      <c r="BR66" s="103">
        <v>0</v>
      </c>
      <c r="BS66" s="103">
        <v>0</v>
      </c>
      <c r="BT66" s="103">
        <v>0</v>
      </c>
      <c r="BU66" s="103">
        <v>0</v>
      </c>
      <c r="BV66" s="103">
        <v>0</v>
      </c>
      <c r="BW66" s="103">
        <v>0</v>
      </c>
      <c r="BX66" s="104">
        <v>43800</v>
      </c>
      <c r="BY66" s="103">
        <f>DAY(EOMONTH(Base_Encuestas[[#This Row],[FECHA]],0))</f>
        <v>31</v>
      </c>
      <c r="BZ6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6" s="105">
        <f>+YEAR(Base_Encuestas[[#This Row],[FECHA]])</f>
        <v>2019</v>
      </c>
    </row>
    <row r="67" spans="1:79">
      <c r="A67" s="100" t="s">
        <v>76</v>
      </c>
      <c r="B67" s="100" t="s">
        <v>94</v>
      </c>
      <c r="C67" s="100" t="s">
        <v>78</v>
      </c>
      <c r="D67" s="102">
        <v>275</v>
      </c>
      <c r="E67" s="103">
        <v>384</v>
      </c>
      <c r="F67" s="103">
        <v>5269950</v>
      </c>
      <c r="G67" s="103">
        <v>5713367</v>
      </c>
      <c r="H67" s="103">
        <v>5399721</v>
      </c>
      <c r="I67" s="103">
        <v>427273</v>
      </c>
      <c r="J67" s="103">
        <f>Base_Encuestas[[#This Row],[VENTAS POR ALOJAMIENTO DURANTE EL MES DE LA ENCUESTA]]/1000</f>
        <v>427.27300000000002</v>
      </c>
      <c r="K67" s="103">
        <v>4315</v>
      </c>
      <c r="L67" s="103"/>
      <c r="M67" s="103"/>
      <c r="N67" s="103"/>
      <c r="O67" s="103"/>
      <c r="P67" s="102">
        <v>4315</v>
      </c>
      <c r="Q67" s="103">
        <v>86</v>
      </c>
      <c r="R67" s="103">
        <v>0</v>
      </c>
      <c r="S67" s="103">
        <v>0</v>
      </c>
      <c r="T67" s="103">
        <v>0</v>
      </c>
      <c r="U67" s="103">
        <v>0</v>
      </c>
      <c r="V67" s="103">
        <v>70</v>
      </c>
      <c r="W67" s="103">
        <v>0</v>
      </c>
      <c r="X67" s="103">
        <v>0</v>
      </c>
      <c r="Y67" s="103">
        <v>0</v>
      </c>
      <c r="Z67" s="103"/>
      <c r="AA67" s="103">
        <v>1273</v>
      </c>
      <c r="AB67" s="103">
        <v>1934</v>
      </c>
      <c r="AC67" s="103">
        <v>3207</v>
      </c>
      <c r="AD67" s="103">
        <v>1963</v>
      </c>
      <c r="AE67" s="103">
        <v>4260</v>
      </c>
      <c r="AF67" s="103">
        <v>6223</v>
      </c>
      <c r="AG67" s="103" t="s">
        <v>79</v>
      </c>
      <c r="AH67" s="103"/>
      <c r="AI67" s="103">
        <v>43</v>
      </c>
      <c r="AJ67" s="103">
        <v>36</v>
      </c>
      <c r="AK67" s="103">
        <v>274</v>
      </c>
      <c r="AL67" s="103">
        <v>274</v>
      </c>
      <c r="AM67" s="103">
        <v>0</v>
      </c>
      <c r="AN67" s="103">
        <v>0</v>
      </c>
      <c r="AO67" s="103">
        <v>35</v>
      </c>
      <c r="AP67" s="103">
        <v>60</v>
      </c>
      <c r="AQ67" s="103">
        <v>0</v>
      </c>
      <c r="AR67" s="103">
        <v>0</v>
      </c>
      <c r="AS67" s="103">
        <v>0</v>
      </c>
      <c r="AT67" s="103">
        <v>0</v>
      </c>
      <c r="AU67" s="103">
        <v>722</v>
      </c>
      <c r="AV67" s="103">
        <v>322</v>
      </c>
      <c r="AW67" s="103">
        <v>275</v>
      </c>
      <c r="AX67" s="103">
        <v>12</v>
      </c>
      <c r="AY67" s="103">
        <v>0</v>
      </c>
      <c r="AZ67" s="103">
        <v>0</v>
      </c>
      <c r="BA67" s="103">
        <v>609</v>
      </c>
      <c r="BB67" s="103">
        <v>3580</v>
      </c>
      <c r="BC67" s="103" t="s">
        <v>81</v>
      </c>
      <c r="BD67" s="103">
        <v>10</v>
      </c>
      <c r="BE67" s="103">
        <v>-10</v>
      </c>
      <c r="BF67" s="103" t="s">
        <v>86</v>
      </c>
      <c r="BG67" s="103">
        <v>1</v>
      </c>
      <c r="BH67" s="103">
        <v>-1</v>
      </c>
      <c r="BI67" s="103" t="s">
        <v>81</v>
      </c>
      <c r="BJ67" s="103">
        <v>0</v>
      </c>
      <c r="BK67" s="103">
        <v>0</v>
      </c>
      <c r="BL67" s="103" t="s">
        <v>81</v>
      </c>
      <c r="BM67" s="103">
        <v>0</v>
      </c>
      <c r="BN67" s="103">
        <v>0</v>
      </c>
      <c r="BO67" s="103"/>
      <c r="BP67" s="103"/>
      <c r="BQ67" s="103"/>
      <c r="BR67" s="103"/>
      <c r="BS67" s="103">
        <v>80</v>
      </c>
      <c r="BT67" s="103">
        <v>0</v>
      </c>
      <c r="BU67" s="103">
        <v>0</v>
      </c>
      <c r="BV67" s="103">
        <v>0</v>
      </c>
      <c r="BW67" s="103">
        <v>0</v>
      </c>
      <c r="BX67" s="104">
        <v>43800</v>
      </c>
      <c r="BY67" s="103">
        <f>DAY(EOMONTH(Base_Encuestas[[#This Row],[FECHA]],0))</f>
        <v>31</v>
      </c>
      <c r="BZ6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7" s="105">
        <f>+YEAR(Base_Encuestas[[#This Row],[FECHA]])</f>
        <v>2019</v>
      </c>
    </row>
    <row r="68" spans="1:79">
      <c r="A68" s="100" t="s">
        <v>87</v>
      </c>
      <c r="B68" s="100" t="s">
        <v>77</v>
      </c>
      <c r="C68" s="100" t="s">
        <v>96</v>
      </c>
      <c r="D68" s="102">
        <v>12</v>
      </c>
      <c r="E68" s="103">
        <v>24</v>
      </c>
      <c r="F68" s="103"/>
      <c r="G68" s="103"/>
      <c r="H68" s="103">
        <v>0</v>
      </c>
      <c r="I68" s="103">
        <v>11096.1</v>
      </c>
      <c r="J68" s="103">
        <f>Base_Encuestas[[#This Row],[VENTAS POR ALOJAMIENTO DURANTE EL MES DE LA ENCUESTA]]/1000</f>
        <v>11.0961</v>
      </c>
      <c r="K68" s="103">
        <v>13</v>
      </c>
      <c r="L68" s="103">
        <v>16</v>
      </c>
      <c r="M68" s="103"/>
      <c r="N68" s="103"/>
      <c r="O68" s="103"/>
      <c r="P68" s="102">
        <v>29</v>
      </c>
      <c r="Q68" s="103">
        <v>0</v>
      </c>
      <c r="R68" s="103">
        <v>1</v>
      </c>
      <c r="S68" s="103">
        <v>0</v>
      </c>
      <c r="T68" s="103">
        <v>0</v>
      </c>
      <c r="U68" s="103">
        <v>0</v>
      </c>
      <c r="V68" s="103">
        <v>0</v>
      </c>
      <c r="W68" s="103">
        <v>1</v>
      </c>
      <c r="X68" s="103">
        <v>0</v>
      </c>
      <c r="Y68" s="103">
        <v>0</v>
      </c>
      <c r="Z68" s="103">
        <v>0</v>
      </c>
      <c r="AA68" s="103">
        <v>14</v>
      </c>
      <c r="AB68" s="103">
        <v>29</v>
      </c>
      <c r="AC68" s="103">
        <v>43</v>
      </c>
      <c r="AD68" s="103">
        <v>20</v>
      </c>
      <c r="AE68" s="103">
        <v>64</v>
      </c>
      <c r="AF68" s="103">
        <v>84</v>
      </c>
      <c r="AG68" s="103" t="s">
        <v>79</v>
      </c>
      <c r="AH68" s="103"/>
      <c r="AI68" s="103">
        <v>1</v>
      </c>
      <c r="AJ68" s="103">
        <v>2</v>
      </c>
      <c r="AK68" s="103">
        <v>3</v>
      </c>
      <c r="AL68" s="103">
        <v>2</v>
      </c>
      <c r="AM68" s="103">
        <v>0</v>
      </c>
      <c r="AN68" s="103">
        <v>0</v>
      </c>
      <c r="AO68" s="103">
        <v>0</v>
      </c>
      <c r="AP68" s="103">
        <v>0</v>
      </c>
      <c r="AQ68" s="103">
        <v>0</v>
      </c>
      <c r="AR68" s="103">
        <v>0</v>
      </c>
      <c r="AS68" s="103">
        <v>0</v>
      </c>
      <c r="AT68" s="103">
        <v>0</v>
      </c>
      <c r="AU68" s="103">
        <v>8</v>
      </c>
      <c r="AV68" s="103">
        <v>17</v>
      </c>
      <c r="AW68" s="103">
        <v>21</v>
      </c>
      <c r="AX68" s="103">
        <v>1</v>
      </c>
      <c r="AY68" s="103">
        <v>0</v>
      </c>
      <c r="AZ68" s="103">
        <v>0</v>
      </c>
      <c r="BA68" s="103">
        <v>39</v>
      </c>
      <c r="BB68" s="103">
        <v>147</v>
      </c>
      <c r="BC68" s="103" t="s">
        <v>81</v>
      </c>
      <c r="BD68" s="103">
        <v>0</v>
      </c>
      <c r="BE68" s="103">
        <v>0</v>
      </c>
      <c r="BF68" s="103" t="s">
        <v>81</v>
      </c>
      <c r="BG68" s="103">
        <v>0</v>
      </c>
      <c r="BH68" s="103">
        <v>0</v>
      </c>
      <c r="BI68" s="103" t="s">
        <v>81</v>
      </c>
      <c r="BJ68" s="103">
        <v>0</v>
      </c>
      <c r="BK68" s="103">
        <v>0</v>
      </c>
      <c r="BL68" s="103" t="s">
        <v>81</v>
      </c>
      <c r="BM68" s="103">
        <v>0</v>
      </c>
      <c r="BN68" s="103">
        <v>0</v>
      </c>
      <c r="BO68" s="103">
        <v>0</v>
      </c>
      <c r="BP68" s="103">
        <v>8</v>
      </c>
      <c r="BQ68" s="103">
        <v>0</v>
      </c>
      <c r="BR68" s="103">
        <v>0</v>
      </c>
      <c r="BS68" s="103">
        <v>0</v>
      </c>
      <c r="BT68" s="103">
        <v>0</v>
      </c>
      <c r="BU68" s="103">
        <v>0</v>
      </c>
      <c r="BV68" s="103">
        <v>0</v>
      </c>
      <c r="BW68" s="103">
        <v>0</v>
      </c>
      <c r="BX68" s="104">
        <v>43800</v>
      </c>
      <c r="BY68" s="103">
        <f>DAY(EOMONTH(Base_Encuestas[[#This Row],[FECHA]],0))</f>
        <v>31</v>
      </c>
      <c r="BZ6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8" s="105">
        <f>+YEAR(Base_Encuestas[[#This Row],[FECHA]])</f>
        <v>2019</v>
      </c>
    </row>
    <row r="69" spans="1:79">
      <c r="A69" s="100" t="s">
        <v>97</v>
      </c>
      <c r="B69" s="100" t="s">
        <v>88</v>
      </c>
      <c r="C69" s="100" t="s">
        <v>78</v>
      </c>
      <c r="D69" s="102">
        <v>6</v>
      </c>
      <c r="E69" s="103">
        <v>13</v>
      </c>
      <c r="F69" s="103"/>
      <c r="G69" s="103"/>
      <c r="H69" s="103">
        <v>150107</v>
      </c>
      <c r="I69" s="103">
        <v>17150</v>
      </c>
      <c r="J69" s="103">
        <f>Base_Encuestas[[#This Row],[VENTAS POR ALOJAMIENTO DURANTE EL MES DE LA ENCUESTA]]/1000</f>
        <v>17.149999999999999</v>
      </c>
      <c r="K69" s="103"/>
      <c r="L69" s="103">
        <v>81</v>
      </c>
      <c r="M69" s="103"/>
      <c r="N69" s="103"/>
      <c r="O69" s="103"/>
      <c r="P69" s="102">
        <v>81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3">
        <v>0</v>
      </c>
      <c r="W69" s="103">
        <v>0</v>
      </c>
      <c r="X69" s="103">
        <v>0</v>
      </c>
      <c r="Y69" s="103">
        <v>0</v>
      </c>
      <c r="Z69" s="103">
        <v>0</v>
      </c>
      <c r="AA69" s="103"/>
      <c r="AB69" s="103"/>
      <c r="AC69" s="103"/>
      <c r="AD69" s="103"/>
      <c r="AE69" s="103"/>
      <c r="AF69" s="103"/>
      <c r="AG69" s="103" t="s">
        <v>79</v>
      </c>
      <c r="AH69" s="103"/>
      <c r="AI69" s="103">
        <v>4</v>
      </c>
      <c r="AJ69" s="103">
        <v>2</v>
      </c>
      <c r="AK69" s="103">
        <v>0</v>
      </c>
      <c r="AL69" s="103">
        <v>0</v>
      </c>
      <c r="AM69" s="103">
        <v>1</v>
      </c>
      <c r="AN69" s="103">
        <v>1</v>
      </c>
      <c r="AO69" s="103">
        <v>0</v>
      </c>
      <c r="AP69" s="103">
        <v>0</v>
      </c>
      <c r="AQ69" s="103">
        <v>1</v>
      </c>
      <c r="AR69" s="103">
        <v>1</v>
      </c>
      <c r="AS69" s="103">
        <v>0</v>
      </c>
      <c r="AT69" s="103">
        <v>0</v>
      </c>
      <c r="AU69" s="103">
        <v>10</v>
      </c>
      <c r="AV69" s="103">
        <v>0</v>
      </c>
      <c r="AW69" s="103">
        <v>90</v>
      </c>
      <c r="AX69" s="103">
        <v>0</v>
      </c>
      <c r="AY69" s="103">
        <v>0</v>
      </c>
      <c r="AZ69" s="103">
        <v>0</v>
      </c>
      <c r="BA69" s="103">
        <v>90</v>
      </c>
      <c r="BB69" s="103">
        <v>0</v>
      </c>
      <c r="BC69" s="103" t="s">
        <v>81</v>
      </c>
      <c r="BD69" s="103">
        <v>0</v>
      </c>
      <c r="BE69" s="103">
        <v>0</v>
      </c>
      <c r="BF69" s="103" t="s">
        <v>81</v>
      </c>
      <c r="BG69" s="103">
        <v>0</v>
      </c>
      <c r="BH69" s="103">
        <v>0</v>
      </c>
      <c r="BI69" s="103" t="s">
        <v>81</v>
      </c>
      <c r="BJ69" s="103">
        <v>0</v>
      </c>
      <c r="BK69" s="103">
        <v>0</v>
      </c>
      <c r="BL69" s="103" t="s">
        <v>81</v>
      </c>
      <c r="BM69" s="103">
        <v>0</v>
      </c>
      <c r="BN69" s="103">
        <v>0</v>
      </c>
      <c r="BO69" s="103"/>
      <c r="BP69" s="103">
        <v>13</v>
      </c>
      <c r="BQ69" s="103"/>
      <c r="BR69" s="103"/>
      <c r="BS69" s="103"/>
      <c r="BT69" s="103">
        <v>0</v>
      </c>
      <c r="BU69" s="103">
        <v>0</v>
      </c>
      <c r="BV69" s="103">
        <v>0</v>
      </c>
      <c r="BW69" s="103"/>
      <c r="BX69" s="104">
        <v>43800</v>
      </c>
      <c r="BY69" s="103">
        <f>DAY(EOMONTH(Base_Encuestas[[#This Row],[FECHA]],0))</f>
        <v>31</v>
      </c>
      <c r="BZ6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9" s="105">
        <f>+YEAR(Base_Encuestas[[#This Row],[FECHA]])</f>
        <v>2019</v>
      </c>
    </row>
    <row r="70" spans="1:79">
      <c r="A70" s="100" t="s">
        <v>93</v>
      </c>
      <c r="B70" s="100" t="s">
        <v>77</v>
      </c>
      <c r="C70" s="100" t="s">
        <v>96</v>
      </c>
      <c r="D70" s="102">
        <v>20</v>
      </c>
      <c r="E70" s="103">
        <v>33</v>
      </c>
      <c r="F70" s="103">
        <v>11453</v>
      </c>
      <c r="G70" s="103">
        <v>4921</v>
      </c>
      <c r="H70" s="103">
        <v>5168</v>
      </c>
      <c r="I70" s="103">
        <v>711</v>
      </c>
      <c r="J70" s="103">
        <f>Base_Encuestas[[#This Row],[VENTAS POR ALOJAMIENTO DURANTE EL MES DE LA ENCUESTA]]/1000</f>
        <v>0.71099999999999997</v>
      </c>
      <c r="K70" s="103">
        <v>7</v>
      </c>
      <c r="L70" s="103">
        <v>3</v>
      </c>
      <c r="M70" s="103"/>
      <c r="N70" s="103"/>
      <c r="O70" s="103"/>
      <c r="P70" s="102">
        <v>10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3">
        <v>0</v>
      </c>
      <c r="W70" s="103">
        <v>0</v>
      </c>
      <c r="X70" s="103">
        <v>0</v>
      </c>
      <c r="Y70" s="103">
        <v>0</v>
      </c>
      <c r="Z70" s="103">
        <v>0</v>
      </c>
      <c r="AA70" s="103">
        <v>10</v>
      </c>
      <c r="AB70" s="103"/>
      <c r="AC70" s="103">
        <v>10</v>
      </c>
      <c r="AD70" s="103">
        <v>10</v>
      </c>
      <c r="AE70" s="103"/>
      <c r="AF70" s="103">
        <v>10</v>
      </c>
      <c r="AG70" s="103" t="s">
        <v>79</v>
      </c>
      <c r="AH70" s="103"/>
      <c r="AI70" s="103">
        <v>0</v>
      </c>
      <c r="AJ70" s="103">
        <v>0</v>
      </c>
      <c r="AK70" s="103">
        <v>0</v>
      </c>
      <c r="AL70" s="103">
        <v>0</v>
      </c>
      <c r="AM70" s="103">
        <v>0</v>
      </c>
      <c r="AN70" s="103">
        <v>0</v>
      </c>
      <c r="AO70" s="103">
        <v>0</v>
      </c>
      <c r="AP70" s="103">
        <v>1</v>
      </c>
      <c r="AQ70" s="103">
        <v>0</v>
      </c>
      <c r="AR70" s="103">
        <v>0</v>
      </c>
      <c r="AS70" s="103">
        <v>0</v>
      </c>
      <c r="AT70" s="103">
        <v>0</v>
      </c>
      <c r="AU70" s="103">
        <v>1</v>
      </c>
      <c r="AV70" s="103">
        <v>0</v>
      </c>
      <c r="AW70" s="103">
        <v>0</v>
      </c>
      <c r="AX70" s="103">
        <v>0</v>
      </c>
      <c r="AY70" s="103">
        <v>0</v>
      </c>
      <c r="AZ70" s="103">
        <v>0</v>
      </c>
      <c r="BA70" s="103">
        <v>0</v>
      </c>
      <c r="BB70" s="103">
        <v>0</v>
      </c>
      <c r="BC70" s="103" t="s">
        <v>81</v>
      </c>
      <c r="BD70" s="103">
        <v>0</v>
      </c>
      <c r="BE70" s="103">
        <v>0</v>
      </c>
      <c r="BF70" s="103" t="s">
        <v>81</v>
      </c>
      <c r="BG70" s="103">
        <v>0</v>
      </c>
      <c r="BH70" s="103">
        <v>0</v>
      </c>
      <c r="BI70" s="103" t="s">
        <v>81</v>
      </c>
      <c r="BJ70" s="103">
        <v>0</v>
      </c>
      <c r="BK70" s="103">
        <v>0</v>
      </c>
      <c r="BL70" s="103"/>
      <c r="BM70" s="103">
        <v>0</v>
      </c>
      <c r="BN70" s="103"/>
      <c r="BO70" s="103">
        <v>0</v>
      </c>
      <c r="BP70" s="103">
        <v>0</v>
      </c>
      <c r="BQ70" s="103">
        <v>0</v>
      </c>
      <c r="BR70" s="103">
        <v>0</v>
      </c>
      <c r="BS70" s="103">
        <v>0</v>
      </c>
      <c r="BT70" s="103">
        <v>0</v>
      </c>
      <c r="BU70" s="103">
        <v>0</v>
      </c>
      <c r="BV70" s="103">
        <v>0</v>
      </c>
      <c r="BW70" s="103">
        <v>0</v>
      </c>
      <c r="BX70" s="104">
        <v>43800</v>
      </c>
      <c r="BY70" s="103">
        <f>DAY(EOMONTH(Base_Encuestas[[#This Row],[FECHA]],0))</f>
        <v>31</v>
      </c>
      <c r="BZ7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70" s="105">
        <f>+YEAR(Base_Encuestas[[#This Row],[FECHA]])</f>
        <v>2019</v>
      </c>
    </row>
    <row r="71" spans="1:79">
      <c r="A71" s="100" t="s">
        <v>76</v>
      </c>
      <c r="B71" s="100" t="s">
        <v>77</v>
      </c>
      <c r="C71" s="100" t="s">
        <v>78</v>
      </c>
      <c r="D71" s="102">
        <v>22</v>
      </c>
      <c r="E71" s="103">
        <v>22</v>
      </c>
      <c r="F71" s="103"/>
      <c r="G71" s="103"/>
      <c r="H71" s="103">
        <v>0</v>
      </c>
      <c r="I71" s="103"/>
      <c r="J71" s="103">
        <f>Base_Encuestas[[#This Row],[VENTAS POR ALOJAMIENTO DURANTE EL MES DE LA ENCUESTA]]/1000</f>
        <v>0</v>
      </c>
      <c r="K71" s="103"/>
      <c r="L71" s="103"/>
      <c r="M71" s="103"/>
      <c r="N71" s="103"/>
      <c r="O71" s="103"/>
      <c r="P71" s="102">
        <v>0</v>
      </c>
      <c r="Q71" s="103">
        <v>3</v>
      </c>
      <c r="R71" s="103">
        <v>3</v>
      </c>
      <c r="S71" s="103">
        <v>0</v>
      </c>
      <c r="T71" s="103">
        <v>0</v>
      </c>
      <c r="U71" s="103">
        <v>0</v>
      </c>
      <c r="V71" s="103">
        <v>0</v>
      </c>
      <c r="W71" s="103">
        <v>0</v>
      </c>
      <c r="X71" s="103">
        <v>0</v>
      </c>
      <c r="Y71" s="103">
        <v>0</v>
      </c>
      <c r="Z71" s="103">
        <v>0</v>
      </c>
      <c r="AA71" s="103">
        <v>2</v>
      </c>
      <c r="AB71" s="103">
        <v>7</v>
      </c>
      <c r="AC71" s="103">
        <v>9</v>
      </c>
      <c r="AD71" s="103">
        <v>2</v>
      </c>
      <c r="AE71" s="103">
        <v>7</v>
      </c>
      <c r="AF71" s="103">
        <v>9</v>
      </c>
      <c r="AG71" s="103" t="s">
        <v>79</v>
      </c>
      <c r="AH71" s="103"/>
      <c r="AI71" s="103">
        <v>1</v>
      </c>
      <c r="AJ71" s="103">
        <v>1</v>
      </c>
      <c r="AK71" s="103">
        <v>0</v>
      </c>
      <c r="AL71" s="103">
        <v>0</v>
      </c>
      <c r="AM71" s="103">
        <v>1</v>
      </c>
      <c r="AN71" s="103">
        <v>1</v>
      </c>
      <c r="AO71" s="103">
        <v>0</v>
      </c>
      <c r="AP71" s="103">
        <v>0</v>
      </c>
      <c r="AQ71" s="103">
        <v>0</v>
      </c>
      <c r="AR71" s="103">
        <v>0</v>
      </c>
      <c r="AS71" s="103">
        <v>0</v>
      </c>
      <c r="AT71" s="103">
        <v>0</v>
      </c>
      <c r="AU71" s="103">
        <v>4</v>
      </c>
      <c r="AV71" s="103">
        <v>7</v>
      </c>
      <c r="AW71" s="103">
        <v>0</v>
      </c>
      <c r="AX71" s="103">
        <v>0</v>
      </c>
      <c r="AY71" s="103">
        <v>0</v>
      </c>
      <c r="AZ71" s="103">
        <v>0</v>
      </c>
      <c r="BA71" s="103">
        <v>7</v>
      </c>
      <c r="BB71" s="103">
        <v>7</v>
      </c>
      <c r="BC71" s="103" t="s">
        <v>86</v>
      </c>
      <c r="BD71" s="103">
        <v>2</v>
      </c>
      <c r="BE71" s="103">
        <v>-2</v>
      </c>
      <c r="BF71" s="103" t="s">
        <v>86</v>
      </c>
      <c r="BG71" s="103">
        <v>2</v>
      </c>
      <c r="BH71" s="103">
        <v>-2</v>
      </c>
      <c r="BI71" s="103" t="s">
        <v>86</v>
      </c>
      <c r="BJ71" s="103">
        <v>1</v>
      </c>
      <c r="BK71" s="103">
        <v>-1</v>
      </c>
      <c r="BL71" s="103" t="s">
        <v>92</v>
      </c>
      <c r="BM71" s="103">
        <v>1</v>
      </c>
      <c r="BN71" s="103">
        <v>-1</v>
      </c>
      <c r="BO71" s="103">
        <v>4</v>
      </c>
      <c r="BP71" s="103">
        <v>3</v>
      </c>
      <c r="BQ71" s="103">
        <v>3</v>
      </c>
      <c r="BR71" s="103"/>
      <c r="BS71" s="103"/>
      <c r="BT71" s="103">
        <v>0</v>
      </c>
      <c r="BU71" s="103">
        <v>0</v>
      </c>
      <c r="BV71" s="103">
        <v>0</v>
      </c>
      <c r="BW71" s="103"/>
      <c r="BX71" s="104">
        <v>43800</v>
      </c>
      <c r="BY71" s="103">
        <f>DAY(EOMONTH(Base_Encuestas[[#This Row],[FECHA]],0))</f>
        <v>31</v>
      </c>
      <c r="BZ7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71" s="105">
        <f>+YEAR(Base_Encuestas[[#This Row],[FECHA]])</f>
        <v>2019</v>
      </c>
    </row>
    <row r="72" spans="1:79">
      <c r="A72" s="100" t="s">
        <v>82</v>
      </c>
      <c r="B72" s="100" t="s">
        <v>77</v>
      </c>
      <c r="C72" s="100" t="s">
        <v>78</v>
      </c>
      <c r="D72" s="102">
        <v>12</v>
      </c>
      <c r="E72" s="103">
        <v>30</v>
      </c>
      <c r="F72" s="103"/>
      <c r="G72" s="103"/>
      <c r="H72" s="103"/>
      <c r="I72" s="103">
        <v>8979.07</v>
      </c>
      <c r="J72" s="103">
        <f>Base_Encuestas[[#This Row],[VENTAS POR ALOJAMIENTO DURANTE EL MES DE LA ENCUESTA]]/1000</f>
        <v>8.9790700000000001</v>
      </c>
      <c r="K72" s="103">
        <v>27</v>
      </c>
      <c r="L72" s="103">
        <v>21</v>
      </c>
      <c r="M72" s="103">
        <v>10</v>
      </c>
      <c r="N72" s="103">
        <v>8</v>
      </c>
      <c r="O72" s="103">
        <v>44</v>
      </c>
      <c r="P72" s="102">
        <v>110</v>
      </c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>
        <v>93</v>
      </c>
      <c r="AB72" s="103">
        <v>77</v>
      </c>
      <c r="AC72" s="103">
        <v>170</v>
      </c>
      <c r="AD72" s="103">
        <v>294</v>
      </c>
      <c r="AE72" s="103">
        <v>77</v>
      </c>
      <c r="AF72" s="103">
        <v>371</v>
      </c>
      <c r="AG72" s="103" t="s">
        <v>83</v>
      </c>
      <c r="AH72" s="103" t="s">
        <v>118</v>
      </c>
      <c r="AI72" s="103">
        <v>0</v>
      </c>
      <c r="AJ72" s="103">
        <v>1</v>
      </c>
      <c r="AK72" s="103">
        <v>4</v>
      </c>
      <c r="AL72" s="103">
        <v>1</v>
      </c>
      <c r="AM72" s="103">
        <v>0</v>
      </c>
      <c r="AN72" s="103">
        <v>0</v>
      </c>
      <c r="AO72" s="103">
        <v>0</v>
      </c>
      <c r="AP72" s="103">
        <v>0</v>
      </c>
      <c r="AQ72" s="103">
        <v>0</v>
      </c>
      <c r="AR72" s="103">
        <v>0</v>
      </c>
      <c r="AS72" s="103">
        <v>0</v>
      </c>
      <c r="AT72" s="103">
        <v>0</v>
      </c>
      <c r="AU72" s="103">
        <v>6</v>
      </c>
      <c r="AV72" s="103">
        <v>4</v>
      </c>
      <c r="AW72" s="103">
        <v>3</v>
      </c>
      <c r="AX72" s="103">
        <v>1</v>
      </c>
      <c r="AY72" s="103">
        <v>1</v>
      </c>
      <c r="AZ72" s="103"/>
      <c r="BA72" s="103">
        <v>9</v>
      </c>
      <c r="BB72" s="103">
        <v>9</v>
      </c>
      <c r="BC72" s="103" t="s">
        <v>80</v>
      </c>
      <c r="BD72" s="103">
        <v>10</v>
      </c>
      <c r="BE72" s="103">
        <v>10</v>
      </c>
      <c r="BF72" s="103" t="s">
        <v>81</v>
      </c>
      <c r="BG72" s="103">
        <v>0</v>
      </c>
      <c r="BH72" s="103">
        <v>0</v>
      </c>
      <c r="BI72" s="103" t="s">
        <v>81</v>
      </c>
      <c r="BJ72" s="103">
        <v>0</v>
      </c>
      <c r="BK72" s="103">
        <v>0</v>
      </c>
      <c r="BL72" s="103" t="s">
        <v>81</v>
      </c>
      <c r="BM72" s="103">
        <v>0</v>
      </c>
      <c r="BN72" s="103">
        <v>0</v>
      </c>
      <c r="BO72" s="103">
        <v>90</v>
      </c>
      <c r="BP72" s="103">
        <v>40</v>
      </c>
      <c r="BQ72" s="103">
        <v>40</v>
      </c>
      <c r="BR72" s="103">
        <v>45</v>
      </c>
      <c r="BS72" s="103">
        <v>75</v>
      </c>
      <c r="BT72" s="103"/>
      <c r="BU72" s="103"/>
      <c r="BV72" s="103">
        <v>1</v>
      </c>
      <c r="BW72" s="103"/>
      <c r="BX72" s="104">
        <v>43831</v>
      </c>
      <c r="BY72" s="103">
        <f>DAY(EOMONTH(Base_Encuestas[[#This Row],[FECHA]],0))</f>
        <v>31</v>
      </c>
      <c r="BZ7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2" s="105">
        <f>+YEAR(Base_Encuestas[[#This Row],[FECHA]])</f>
        <v>2020</v>
      </c>
    </row>
    <row r="73" spans="1:79">
      <c r="A73" s="100" t="s">
        <v>82</v>
      </c>
      <c r="B73" s="100" t="s">
        <v>94</v>
      </c>
      <c r="C73" s="100" t="s">
        <v>78</v>
      </c>
      <c r="D73" s="102"/>
      <c r="E73" s="103"/>
      <c r="F73" s="103"/>
      <c r="G73" s="103"/>
      <c r="H73" s="103"/>
      <c r="I73" s="103">
        <v>90488.11</v>
      </c>
      <c r="J73" s="103">
        <f>Base_Encuestas[[#This Row],[VENTAS POR ALOJAMIENTO DURANTE EL MES DE LA ENCUESTA]]/1000</f>
        <v>90.488110000000006</v>
      </c>
      <c r="K73" s="103">
        <v>971</v>
      </c>
      <c r="L73" s="103">
        <v>408</v>
      </c>
      <c r="M73" s="103">
        <v>0</v>
      </c>
      <c r="N73" s="103">
        <v>0</v>
      </c>
      <c r="O73" s="103">
        <v>0</v>
      </c>
      <c r="P73" s="102">
        <v>1379</v>
      </c>
      <c r="Q73" s="103">
        <v>9</v>
      </c>
      <c r="R73" s="103">
        <v>3</v>
      </c>
      <c r="S73" s="103">
        <v>0</v>
      </c>
      <c r="T73" s="103">
        <v>0</v>
      </c>
      <c r="U73" s="103">
        <v>0</v>
      </c>
      <c r="V73" s="103">
        <v>0</v>
      </c>
      <c r="W73" s="103">
        <v>0</v>
      </c>
      <c r="X73" s="103">
        <v>0</v>
      </c>
      <c r="Y73" s="103">
        <v>0</v>
      </c>
      <c r="Z73" s="103">
        <v>0</v>
      </c>
      <c r="AA73" s="103"/>
      <c r="AB73" s="103"/>
      <c r="AC73" s="103"/>
      <c r="AD73" s="103">
        <v>9</v>
      </c>
      <c r="AE73" s="103">
        <v>0</v>
      </c>
      <c r="AF73" s="103">
        <v>9</v>
      </c>
      <c r="AG73" s="103" t="s">
        <v>83</v>
      </c>
      <c r="AH73" s="103" t="s">
        <v>100</v>
      </c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>
        <v>0</v>
      </c>
      <c r="AV73" s="103">
        <v>700</v>
      </c>
      <c r="AW73" s="103">
        <v>350</v>
      </c>
      <c r="AX73" s="103"/>
      <c r="AY73" s="103"/>
      <c r="AZ73" s="103"/>
      <c r="BA73" s="103">
        <v>1050</v>
      </c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>
        <v>8</v>
      </c>
      <c r="BV73" s="103">
        <v>108</v>
      </c>
      <c r="BW73" s="103"/>
      <c r="BX73" s="104">
        <v>43831</v>
      </c>
      <c r="BY73" s="103">
        <f>DAY(EOMONTH(Base_Encuestas[[#This Row],[FECHA]],0))</f>
        <v>31</v>
      </c>
      <c r="BZ7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3" s="105">
        <f>+YEAR(Base_Encuestas[[#This Row],[FECHA]])</f>
        <v>2020</v>
      </c>
    </row>
    <row r="74" spans="1:79">
      <c r="A74" s="100" t="s">
        <v>93</v>
      </c>
      <c r="B74" s="100" t="s">
        <v>94</v>
      </c>
      <c r="C74" s="100" t="s">
        <v>78</v>
      </c>
      <c r="D74" s="102">
        <v>7</v>
      </c>
      <c r="E74" s="103">
        <v>18</v>
      </c>
      <c r="F74" s="103"/>
      <c r="G74" s="103"/>
      <c r="H74" s="103"/>
      <c r="I74" s="103">
        <v>3144.41</v>
      </c>
      <c r="J74" s="103">
        <f>Base_Encuestas[[#This Row],[VENTAS POR ALOJAMIENTO DURANTE EL MES DE LA ENCUESTA]]/1000</f>
        <v>3.1444099999999997</v>
      </c>
      <c r="K74" s="103">
        <v>3</v>
      </c>
      <c r="L74" s="103">
        <v>23</v>
      </c>
      <c r="M74" s="103">
        <v>7</v>
      </c>
      <c r="N74" s="103">
        <v>0</v>
      </c>
      <c r="O74" s="103">
        <v>0</v>
      </c>
      <c r="P74" s="102">
        <v>33</v>
      </c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>
        <v>9</v>
      </c>
      <c r="AB74" s="103">
        <v>72</v>
      </c>
      <c r="AC74" s="103">
        <v>81</v>
      </c>
      <c r="AD74" s="103">
        <v>9</v>
      </c>
      <c r="AE74" s="103">
        <v>72</v>
      </c>
      <c r="AF74" s="103">
        <v>81</v>
      </c>
      <c r="AG74" s="103" t="s">
        <v>79</v>
      </c>
      <c r="AH74" s="103"/>
      <c r="AI74" s="103">
        <v>1</v>
      </c>
      <c r="AJ74" s="103">
        <v>1</v>
      </c>
      <c r="AK74" s="103">
        <v>1</v>
      </c>
      <c r="AL74" s="103">
        <v>1</v>
      </c>
      <c r="AM74" s="103">
        <v>1</v>
      </c>
      <c r="AN74" s="103">
        <v>0</v>
      </c>
      <c r="AO74" s="103"/>
      <c r="AP74" s="103"/>
      <c r="AQ74" s="103"/>
      <c r="AR74" s="103"/>
      <c r="AS74" s="103"/>
      <c r="AT74" s="103"/>
      <c r="AU74" s="103">
        <v>5</v>
      </c>
      <c r="AV74" s="103">
        <v>4</v>
      </c>
      <c r="AW74" s="103">
        <v>23</v>
      </c>
      <c r="AX74" s="103"/>
      <c r="AY74" s="103"/>
      <c r="AZ74" s="103"/>
      <c r="BA74" s="103">
        <v>27</v>
      </c>
      <c r="BB74" s="103">
        <v>53</v>
      </c>
      <c r="BC74" s="103" t="s">
        <v>81</v>
      </c>
      <c r="BD74" s="103">
        <v>0</v>
      </c>
      <c r="BE74" s="103">
        <v>0</v>
      </c>
      <c r="BF74" s="103" t="s">
        <v>81</v>
      </c>
      <c r="BG74" s="103">
        <v>0</v>
      </c>
      <c r="BH74" s="103">
        <v>0</v>
      </c>
      <c r="BI74" s="103" t="s">
        <v>81</v>
      </c>
      <c r="BJ74" s="103">
        <v>0</v>
      </c>
      <c r="BK74" s="103">
        <v>0</v>
      </c>
      <c r="BL74" s="103" t="s">
        <v>81</v>
      </c>
      <c r="BM74" s="103">
        <v>0</v>
      </c>
      <c r="BN74" s="103">
        <v>0</v>
      </c>
      <c r="BO74" s="103"/>
      <c r="BP74" s="103">
        <v>10</v>
      </c>
      <c r="BQ74" s="103">
        <v>2</v>
      </c>
      <c r="BR74" s="103"/>
      <c r="BS74" s="103"/>
      <c r="BT74" s="103"/>
      <c r="BU74" s="103"/>
      <c r="BV74" s="103"/>
      <c r="BW74" s="103"/>
      <c r="BX74" s="104">
        <v>43831</v>
      </c>
      <c r="BY74" s="103">
        <f>DAY(EOMONTH(Base_Encuestas[[#This Row],[FECHA]],0))</f>
        <v>31</v>
      </c>
      <c r="BZ7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4" s="105">
        <f>+YEAR(Base_Encuestas[[#This Row],[FECHA]])</f>
        <v>2020</v>
      </c>
    </row>
    <row r="75" spans="1:79">
      <c r="A75" s="100" t="s">
        <v>93</v>
      </c>
      <c r="B75" s="100" t="s">
        <v>94</v>
      </c>
      <c r="C75" s="100" t="s">
        <v>78</v>
      </c>
      <c r="D75" s="102"/>
      <c r="E75" s="103"/>
      <c r="F75" s="103"/>
      <c r="G75" s="103"/>
      <c r="H75" s="103"/>
      <c r="I75" s="103">
        <v>2370</v>
      </c>
      <c r="J75" s="103">
        <f>Base_Encuestas[[#This Row],[VENTAS POR ALOJAMIENTO DURANTE EL MES DE LA ENCUESTA]]/1000</f>
        <v>2.37</v>
      </c>
      <c r="K75" s="103">
        <v>6</v>
      </c>
      <c r="L75" s="103">
        <v>22</v>
      </c>
      <c r="M75" s="103">
        <v>0</v>
      </c>
      <c r="N75" s="103">
        <v>0</v>
      </c>
      <c r="O75" s="103">
        <v>0</v>
      </c>
      <c r="P75" s="102">
        <v>28</v>
      </c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>
        <v>0</v>
      </c>
      <c r="AB75" s="103">
        <v>46</v>
      </c>
      <c r="AC75" s="103">
        <v>46</v>
      </c>
      <c r="AD75" s="103">
        <v>0</v>
      </c>
      <c r="AE75" s="103">
        <v>46</v>
      </c>
      <c r="AF75" s="103">
        <v>46</v>
      </c>
      <c r="AG75" s="103" t="s">
        <v>79</v>
      </c>
      <c r="AH75" s="103"/>
      <c r="AI75" s="103"/>
      <c r="AJ75" s="103"/>
      <c r="AK75" s="103">
        <v>1</v>
      </c>
      <c r="AL75" s="103">
        <v>1</v>
      </c>
      <c r="AM75" s="103"/>
      <c r="AN75" s="103"/>
      <c r="AO75" s="103"/>
      <c r="AP75" s="103"/>
      <c r="AQ75" s="103"/>
      <c r="AR75" s="103"/>
      <c r="AS75" s="103">
        <v>0</v>
      </c>
      <c r="AT75" s="103">
        <v>2</v>
      </c>
      <c r="AU75" s="103">
        <v>4</v>
      </c>
      <c r="AV75" s="103"/>
      <c r="AW75" s="103">
        <v>18</v>
      </c>
      <c r="AX75" s="103"/>
      <c r="AY75" s="103"/>
      <c r="AZ75" s="103"/>
      <c r="BA75" s="103">
        <v>18</v>
      </c>
      <c r="BB75" s="103"/>
      <c r="BC75" s="103" t="s">
        <v>86</v>
      </c>
      <c r="BD75" s="103">
        <v>10</v>
      </c>
      <c r="BE75" s="103">
        <v>-10</v>
      </c>
      <c r="BF75" s="103" t="s">
        <v>86</v>
      </c>
      <c r="BG75" s="103">
        <v>10</v>
      </c>
      <c r="BH75" s="103">
        <v>-10</v>
      </c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4">
        <v>43831</v>
      </c>
      <c r="BY75" s="103">
        <f>DAY(EOMONTH(Base_Encuestas[[#This Row],[FECHA]],0))</f>
        <v>31</v>
      </c>
      <c r="BZ7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5" s="105">
        <f>+YEAR(Base_Encuestas[[#This Row],[FECHA]])</f>
        <v>2020</v>
      </c>
    </row>
    <row r="76" spans="1:79">
      <c r="A76" s="100" t="s">
        <v>76</v>
      </c>
      <c r="B76" s="100" t="s">
        <v>77</v>
      </c>
      <c r="C76" s="100" t="s">
        <v>78</v>
      </c>
      <c r="D76" s="102">
        <v>20</v>
      </c>
      <c r="E76" s="103">
        <v>41</v>
      </c>
      <c r="F76" s="103"/>
      <c r="G76" s="103"/>
      <c r="H76" s="103"/>
      <c r="I76" s="103">
        <v>10406</v>
      </c>
      <c r="J76" s="103">
        <f>Base_Encuestas[[#This Row],[VENTAS POR ALOJAMIENTO DURANTE EL MES DE LA ENCUESTA]]/1000</f>
        <v>10.406000000000001</v>
      </c>
      <c r="K76" s="103">
        <v>99</v>
      </c>
      <c r="L76" s="103">
        <v>135</v>
      </c>
      <c r="M76" s="103">
        <v>0</v>
      </c>
      <c r="N76" s="103">
        <v>0</v>
      </c>
      <c r="O76" s="103">
        <v>8</v>
      </c>
      <c r="P76" s="102">
        <v>242</v>
      </c>
      <c r="Q76" s="103">
        <v>2</v>
      </c>
      <c r="R76" s="103">
        <v>0</v>
      </c>
      <c r="S76" s="103">
        <v>0</v>
      </c>
      <c r="T76" s="103">
        <v>0</v>
      </c>
      <c r="U76" s="103">
        <v>0</v>
      </c>
      <c r="V76" s="103"/>
      <c r="W76" s="103"/>
      <c r="X76" s="103"/>
      <c r="Y76" s="103"/>
      <c r="Z76" s="103"/>
      <c r="AA76" s="103">
        <v>19</v>
      </c>
      <c r="AB76" s="103">
        <v>218</v>
      </c>
      <c r="AC76" s="103">
        <v>237</v>
      </c>
      <c r="AD76" s="103">
        <v>430</v>
      </c>
      <c r="AE76" s="103">
        <v>356</v>
      </c>
      <c r="AF76" s="103">
        <v>786</v>
      </c>
      <c r="AG76" s="103" t="s">
        <v>79</v>
      </c>
      <c r="AH76" s="103"/>
      <c r="AI76" s="103">
        <v>0</v>
      </c>
      <c r="AJ76" s="103">
        <v>2</v>
      </c>
      <c r="AK76" s="103">
        <v>3</v>
      </c>
      <c r="AL76" s="103">
        <v>3</v>
      </c>
      <c r="AM76" s="103"/>
      <c r="AN76" s="103"/>
      <c r="AO76" s="103"/>
      <c r="AP76" s="103"/>
      <c r="AQ76" s="103"/>
      <c r="AR76" s="103"/>
      <c r="AS76" s="103"/>
      <c r="AT76" s="103"/>
      <c r="AU76" s="103">
        <v>8</v>
      </c>
      <c r="AV76" s="103">
        <v>43</v>
      </c>
      <c r="AW76" s="103">
        <v>113</v>
      </c>
      <c r="AX76" s="103">
        <v>2</v>
      </c>
      <c r="AY76" s="103"/>
      <c r="AZ76" s="103">
        <v>2</v>
      </c>
      <c r="BA76" s="103">
        <v>160</v>
      </c>
      <c r="BB76" s="103">
        <v>279</v>
      </c>
      <c r="BC76" s="103" t="s">
        <v>80</v>
      </c>
      <c r="BD76" s="103">
        <v>2</v>
      </c>
      <c r="BE76" s="103">
        <v>2</v>
      </c>
      <c r="BF76" s="103" t="s">
        <v>119</v>
      </c>
      <c r="BG76" s="103">
        <v>3</v>
      </c>
      <c r="BH76" s="103">
        <v>3</v>
      </c>
      <c r="BI76" s="103" t="s">
        <v>81</v>
      </c>
      <c r="BJ76" s="103">
        <v>0</v>
      </c>
      <c r="BK76" s="103">
        <v>0</v>
      </c>
      <c r="BL76" s="103" t="s">
        <v>81</v>
      </c>
      <c r="BM76" s="103">
        <v>0</v>
      </c>
      <c r="BN76" s="103">
        <v>0</v>
      </c>
      <c r="BO76" s="103">
        <v>4</v>
      </c>
      <c r="BP76" s="103">
        <v>7</v>
      </c>
      <c r="BQ76" s="103">
        <v>2</v>
      </c>
      <c r="BR76" s="103"/>
      <c r="BS76" s="103"/>
      <c r="BT76" s="103"/>
      <c r="BU76" s="103"/>
      <c r="BV76" s="103"/>
      <c r="BW76" s="103"/>
      <c r="BX76" s="104">
        <v>43831</v>
      </c>
      <c r="BY76" s="103">
        <f>DAY(EOMONTH(Base_Encuestas[[#This Row],[FECHA]],0))</f>
        <v>31</v>
      </c>
      <c r="BZ7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6" s="105">
        <f>+YEAR(Base_Encuestas[[#This Row],[FECHA]])</f>
        <v>2020</v>
      </c>
    </row>
    <row r="77" spans="1:79">
      <c r="A77" s="100" t="s">
        <v>97</v>
      </c>
      <c r="B77" s="100" t="s">
        <v>88</v>
      </c>
      <c r="C77" s="100" t="s">
        <v>78</v>
      </c>
      <c r="D77" s="102">
        <v>558</v>
      </c>
      <c r="E77" s="103">
        <v>930</v>
      </c>
      <c r="F77" s="103"/>
      <c r="G77" s="103"/>
      <c r="H77" s="103"/>
      <c r="I77" s="103">
        <v>1352</v>
      </c>
      <c r="J77" s="103">
        <f>Base_Encuestas[[#This Row],[VENTAS POR ALOJAMIENTO DURANTE EL MES DE LA ENCUESTA]]/1000</f>
        <v>1.3520000000000001</v>
      </c>
      <c r="K77" s="103">
        <v>4</v>
      </c>
      <c r="L77" s="103">
        <v>5</v>
      </c>
      <c r="M77" s="103">
        <v>2</v>
      </c>
      <c r="N77" s="103">
        <v>0</v>
      </c>
      <c r="O77" s="103">
        <v>0</v>
      </c>
      <c r="P77" s="102">
        <v>11</v>
      </c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>
        <v>0</v>
      </c>
      <c r="AB77" s="103">
        <v>9</v>
      </c>
      <c r="AC77" s="103">
        <v>9</v>
      </c>
      <c r="AD77" s="103">
        <v>749</v>
      </c>
      <c r="AE77" s="103">
        <v>9</v>
      </c>
      <c r="AF77" s="103">
        <v>758</v>
      </c>
      <c r="AG77" s="103" t="s">
        <v>79</v>
      </c>
      <c r="AH77" s="103" t="s">
        <v>122</v>
      </c>
      <c r="AI77" s="103">
        <v>1</v>
      </c>
      <c r="AJ77" s="103">
        <v>1</v>
      </c>
      <c r="AK77" s="103">
        <v>2</v>
      </c>
      <c r="AL77" s="103">
        <v>3</v>
      </c>
      <c r="AM77" s="103"/>
      <c r="AN77" s="103"/>
      <c r="AO77" s="103"/>
      <c r="AP77" s="103"/>
      <c r="AQ77" s="103"/>
      <c r="AR77" s="103"/>
      <c r="AS77" s="103"/>
      <c r="AT77" s="103"/>
      <c r="AU77" s="103">
        <v>7</v>
      </c>
      <c r="AV77" s="103"/>
      <c r="AW77" s="103"/>
      <c r="AX77" s="103"/>
      <c r="AY77" s="103"/>
      <c r="AZ77" s="103"/>
      <c r="BA77" s="103">
        <v>0</v>
      </c>
      <c r="BB77" s="103"/>
      <c r="BC77" s="103" t="s">
        <v>81</v>
      </c>
      <c r="BD77" s="103">
        <v>0</v>
      </c>
      <c r="BE77" s="103">
        <v>0</v>
      </c>
      <c r="BF77" s="103" t="s">
        <v>81</v>
      </c>
      <c r="BG77" s="103">
        <v>0</v>
      </c>
      <c r="BH77" s="103">
        <v>0</v>
      </c>
      <c r="BI77" s="103" t="s">
        <v>81</v>
      </c>
      <c r="BJ77" s="103">
        <v>0</v>
      </c>
      <c r="BK77" s="103">
        <v>0</v>
      </c>
      <c r="BL77" s="103" t="s">
        <v>81</v>
      </c>
      <c r="BM77" s="103">
        <v>0</v>
      </c>
      <c r="BN77" s="103">
        <v>0</v>
      </c>
      <c r="BO77" s="103"/>
      <c r="BP77" s="103"/>
      <c r="BQ77" s="103"/>
      <c r="BR77" s="103"/>
      <c r="BS77" s="103"/>
      <c r="BT77" s="103"/>
      <c r="BU77" s="103"/>
      <c r="BV77" s="103"/>
      <c r="BW77" s="103"/>
      <c r="BX77" s="104">
        <v>43831</v>
      </c>
      <c r="BY77" s="103">
        <f>DAY(EOMONTH(Base_Encuestas[[#This Row],[FECHA]],0))</f>
        <v>31</v>
      </c>
      <c r="BZ7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7" s="105">
        <f>+YEAR(Base_Encuestas[[#This Row],[FECHA]])</f>
        <v>2020</v>
      </c>
    </row>
    <row r="78" spans="1:79">
      <c r="A78" s="100" t="s">
        <v>76</v>
      </c>
      <c r="B78" s="100" t="s">
        <v>94</v>
      </c>
      <c r="C78" s="100" t="s">
        <v>78</v>
      </c>
      <c r="D78" s="102">
        <v>255</v>
      </c>
      <c r="E78" s="103">
        <v>510</v>
      </c>
      <c r="F78" s="103"/>
      <c r="G78" s="103"/>
      <c r="H78" s="103"/>
      <c r="I78" s="103">
        <v>479777</v>
      </c>
      <c r="J78" s="103">
        <f>Base_Encuestas[[#This Row],[VENTAS POR ALOJAMIENTO DURANTE EL MES DE LA ENCUESTA]]/1000</f>
        <v>479.77699999999999</v>
      </c>
      <c r="K78" s="103">
        <v>2805</v>
      </c>
      <c r="L78" s="103">
        <v>1921</v>
      </c>
      <c r="M78" s="103">
        <v>0</v>
      </c>
      <c r="N78" s="103">
        <v>0</v>
      </c>
      <c r="O78" s="103">
        <v>0</v>
      </c>
      <c r="P78" s="102">
        <v>4726</v>
      </c>
      <c r="Q78" s="103">
        <v>44</v>
      </c>
      <c r="R78" s="103">
        <v>0</v>
      </c>
      <c r="S78" s="103">
        <v>0</v>
      </c>
      <c r="T78" s="103">
        <v>0</v>
      </c>
      <c r="U78" s="103">
        <v>0</v>
      </c>
      <c r="V78" s="103"/>
      <c r="W78" s="103"/>
      <c r="X78" s="103"/>
      <c r="Y78" s="103"/>
      <c r="Z78" s="103"/>
      <c r="AA78" s="103">
        <v>264</v>
      </c>
      <c r="AB78" s="103">
        <v>2378</v>
      </c>
      <c r="AC78" s="103">
        <v>2642</v>
      </c>
      <c r="AD78" s="103">
        <v>0</v>
      </c>
      <c r="AE78" s="103">
        <v>4253</v>
      </c>
      <c r="AF78" s="103">
        <v>4253</v>
      </c>
      <c r="AG78" s="103" t="s">
        <v>83</v>
      </c>
      <c r="AH78" s="103" t="s">
        <v>100</v>
      </c>
      <c r="AI78" s="103">
        <v>18</v>
      </c>
      <c r="AJ78" s="103">
        <v>43</v>
      </c>
      <c r="AK78" s="103">
        <v>245</v>
      </c>
      <c r="AL78" s="103">
        <v>64</v>
      </c>
      <c r="AM78" s="103"/>
      <c r="AN78" s="103"/>
      <c r="AO78" s="103"/>
      <c r="AP78" s="103"/>
      <c r="AQ78" s="103"/>
      <c r="AR78" s="103"/>
      <c r="AS78" s="103">
        <v>22</v>
      </c>
      <c r="AT78" s="103">
        <v>19</v>
      </c>
      <c r="AU78" s="103">
        <v>411</v>
      </c>
      <c r="AV78" s="103">
        <v>2362</v>
      </c>
      <c r="AW78" s="103">
        <v>1575</v>
      </c>
      <c r="AX78" s="103"/>
      <c r="AY78" s="103"/>
      <c r="AZ78" s="103"/>
      <c r="BA78" s="103">
        <v>3937</v>
      </c>
      <c r="BB78" s="103">
        <v>3937</v>
      </c>
      <c r="BC78" s="103" t="s">
        <v>86</v>
      </c>
      <c r="BD78" s="103">
        <v>2</v>
      </c>
      <c r="BE78" s="103">
        <v>-2</v>
      </c>
      <c r="BF78" s="103" t="s">
        <v>86</v>
      </c>
      <c r="BG78" s="103">
        <v>5</v>
      </c>
      <c r="BH78" s="103">
        <v>-5</v>
      </c>
      <c r="BI78" s="103"/>
      <c r="BJ78" s="103"/>
      <c r="BK78" s="103"/>
      <c r="BL78" s="103"/>
      <c r="BM78" s="103"/>
      <c r="BN78" s="103"/>
      <c r="BO78" s="103">
        <v>66</v>
      </c>
      <c r="BP78" s="103">
        <v>44</v>
      </c>
      <c r="BQ78" s="103"/>
      <c r="BR78" s="103"/>
      <c r="BS78" s="103"/>
      <c r="BT78" s="103">
        <v>1</v>
      </c>
      <c r="BU78" s="103"/>
      <c r="BV78" s="103"/>
      <c r="BW78" s="103"/>
      <c r="BX78" s="104">
        <v>43831</v>
      </c>
      <c r="BY78" s="103">
        <f>DAY(EOMONTH(Base_Encuestas[[#This Row],[FECHA]],0))</f>
        <v>31</v>
      </c>
      <c r="BZ7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8" s="105">
        <f>+YEAR(Base_Encuestas[[#This Row],[FECHA]])</f>
        <v>2020</v>
      </c>
    </row>
    <row r="79" spans="1:79">
      <c r="A79" s="100" t="s">
        <v>76</v>
      </c>
      <c r="B79" s="100" t="s">
        <v>88</v>
      </c>
      <c r="C79" s="100" t="s">
        <v>78</v>
      </c>
      <c r="D79" s="102">
        <v>141</v>
      </c>
      <c r="E79" s="103">
        <v>190</v>
      </c>
      <c r="F79" s="103"/>
      <c r="G79" s="103"/>
      <c r="H79" s="103"/>
      <c r="I79" s="103">
        <v>194400</v>
      </c>
      <c r="J79" s="103">
        <f>Base_Encuestas[[#This Row],[VENTAS POR ALOJAMIENTO DURANTE EL MES DE LA ENCUESTA]]/1000</f>
        <v>194.4</v>
      </c>
      <c r="K79" s="103"/>
      <c r="L79" s="103"/>
      <c r="M79" s="103"/>
      <c r="N79" s="103"/>
      <c r="O79" s="103"/>
      <c r="P79" s="102">
        <v>0</v>
      </c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>
        <v>0</v>
      </c>
      <c r="AD79" s="103">
        <v>16</v>
      </c>
      <c r="AE79" s="103">
        <v>0</v>
      </c>
      <c r="AF79" s="103">
        <v>16</v>
      </c>
      <c r="AG79" s="103" t="s">
        <v>83</v>
      </c>
      <c r="AH79" s="103" t="s">
        <v>121</v>
      </c>
      <c r="AI79" s="103">
        <v>6</v>
      </c>
      <c r="AJ79" s="103">
        <v>10</v>
      </c>
      <c r="AK79" s="103">
        <v>13</v>
      </c>
      <c r="AL79" s="103">
        <v>15</v>
      </c>
      <c r="AM79" s="103"/>
      <c r="AN79" s="103"/>
      <c r="AO79" s="103"/>
      <c r="AP79" s="103"/>
      <c r="AQ79" s="103"/>
      <c r="AR79" s="103"/>
      <c r="AS79" s="103"/>
      <c r="AT79" s="103"/>
      <c r="AU79" s="103">
        <v>44</v>
      </c>
      <c r="AV79" s="103"/>
      <c r="AW79" s="103"/>
      <c r="AX79" s="103"/>
      <c r="AY79" s="103"/>
      <c r="AZ79" s="103"/>
      <c r="BA79" s="103">
        <v>0</v>
      </c>
      <c r="BB79" s="103">
        <v>1270</v>
      </c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>
        <v>1</v>
      </c>
      <c r="BU79" s="103"/>
      <c r="BV79" s="103">
        <v>1</v>
      </c>
      <c r="BW79" s="103"/>
      <c r="BX79" s="104">
        <v>43831</v>
      </c>
      <c r="BY79" s="103">
        <f>DAY(EOMONTH(Base_Encuestas[[#This Row],[FECHA]],0))</f>
        <v>31</v>
      </c>
      <c r="BZ7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9" s="105">
        <f>+YEAR(Base_Encuestas[[#This Row],[FECHA]])</f>
        <v>2020</v>
      </c>
    </row>
    <row r="80" spans="1:79">
      <c r="A80" s="100" t="s">
        <v>97</v>
      </c>
      <c r="B80" s="100" t="s">
        <v>77</v>
      </c>
      <c r="C80" s="100" t="s">
        <v>78</v>
      </c>
      <c r="D80" s="102">
        <v>6</v>
      </c>
      <c r="E80" s="103">
        <v>12</v>
      </c>
      <c r="F80" s="103"/>
      <c r="G80" s="103"/>
      <c r="H80" s="103"/>
      <c r="I80" s="103">
        <v>5000</v>
      </c>
      <c r="J80" s="103">
        <f>Base_Encuestas[[#This Row],[VENTAS POR ALOJAMIENTO DURANTE EL MES DE LA ENCUESTA]]/1000</f>
        <v>5</v>
      </c>
      <c r="K80" s="103">
        <v>0</v>
      </c>
      <c r="L80" s="103">
        <v>5</v>
      </c>
      <c r="M80" s="103">
        <v>0</v>
      </c>
      <c r="N80" s="103">
        <v>0</v>
      </c>
      <c r="O80" s="103">
        <v>0</v>
      </c>
      <c r="P80" s="102">
        <v>5</v>
      </c>
      <c r="Q80" s="103"/>
      <c r="R80" s="103"/>
      <c r="S80" s="103"/>
      <c r="T80" s="103"/>
      <c r="U80" s="103"/>
      <c r="V80" s="103">
        <v>2</v>
      </c>
      <c r="W80" s="103">
        <v>0</v>
      </c>
      <c r="X80" s="103">
        <v>0</v>
      </c>
      <c r="Y80" s="103">
        <v>0</v>
      </c>
      <c r="Z80" s="103">
        <v>0</v>
      </c>
      <c r="AA80" s="103">
        <v>0</v>
      </c>
      <c r="AB80" s="103">
        <v>40</v>
      </c>
      <c r="AC80" s="103">
        <v>40</v>
      </c>
      <c r="AD80" s="103">
        <v>21</v>
      </c>
      <c r="AE80" s="103">
        <v>40</v>
      </c>
      <c r="AF80" s="103">
        <v>61</v>
      </c>
      <c r="AG80" s="103" t="s">
        <v>83</v>
      </c>
      <c r="AH80" s="103" t="s">
        <v>102</v>
      </c>
      <c r="AI80" s="103">
        <v>1</v>
      </c>
      <c r="AJ80" s="103">
        <v>1</v>
      </c>
      <c r="AK80" s="103">
        <v>0</v>
      </c>
      <c r="AL80" s="103">
        <v>2</v>
      </c>
      <c r="AM80" s="103"/>
      <c r="AN80" s="103"/>
      <c r="AO80" s="103"/>
      <c r="AP80" s="103"/>
      <c r="AQ80" s="103"/>
      <c r="AR80" s="103"/>
      <c r="AS80" s="103">
        <v>2</v>
      </c>
      <c r="AT80" s="103">
        <v>0</v>
      </c>
      <c r="AU80" s="103">
        <v>6</v>
      </c>
      <c r="AV80" s="103"/>
      <c r="AW80" s="103">
        <v>6</v>
      </c>
      <c r="AX80" s="103"/>
      <c r="AY80" s="103"/>
      <c r="AZ80" s="103"/>
      <c r="BA80" s="103">
        <v>6</v>
      </c>
      <c r="BB80" s="103">
        <v>60</v>
      </c>
      <c r="BC80" s="103" t="s">
        <v>80</v>
      </c>
      <c r="BD80" s="103">
        <v>30</v>
      </c>
      <c r="BE80" s="103">
        <v>30</v>
      </c>
      <c r="BF80" s="103" t="s">
        <v>119</v>
      </c>
      <c r="BG80" s="103">
        <v>30</v>
      </c>
      <c r="BH80" s="103">
        <v>30</v>
      </c>
      <c r="BI80" s="103" t="s">
        <v>81</v>
      </c>
      <c r="BJ80" s="103">
        <v>0</v>
      </c>
      <c r="BK80" s="103">
        <v>0</v>
      </c>
      <c r="BL80" s="103" t="s">
        <v>81</v>
      </c>
      <c r="BM80" s="103">
        <v>0</v>
      </c>
      <c r="BN80" s="103">
        <v>0</v>
      </c>
      <c r="BO80" s="103"/>
      <c r="BP80" s="103">
        <v>6</v>
      </c>
      <c r="BQ80" s="103"/>
      <c r="BR80" s="103"/>
      <c r="BS80" s="103"/>
      <c r="BT80" s="103"/>
      <c r="BU80" s="103"/>
      <c r="BV80" s="103"/>
      <c r="BW80" s="103"/>
      <c r="BX80" s="104">
        <v>43831</v>
      </c>
      <c r="BY80" s="103">
        <f>DAY(EOMONTH(Base_Encuestas[[#This Row],[FECHA]],0))</f>
        <v>31</v>
      </c>
      <c r="BZ8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0" s="105">
        <f>+YEAR(Base_Encuestas[[#This Row],[FECHA]])</f>
        <v>2020</v>
      </c>
    </row>
    <row r="81" spans="1:79">
      <c r="A81" s="100" t="s">
        <v>87</v>
      </c>
      <c r="B81" s="100" t="s">
        <v>77</v>
      </c>
      <c r="C81" s="100" t="s">
        <v>95</v>
      </c>
      <c r="D81" s="102">
        <v>14</v>
      </c>
      <c r="E81" s="103">
        <v>40</v>
      </c>
      <c r="F81" s="103"/>
      <c r="G81" s="103"/>
      <c r="H81" s="103"/>
      <c r="I81" s="103">
        <v>1408</v>
      </c>
      <c r="J81" s="103">
        <f>Base_Encuestas[[#This Row],[VENTAS POR ALOJAMIENTO DURANTE EL MES DE LA ENCUESTA]]/1000</f>
        <v>1.4079999999999999</v>
      </c>
      <c r="K81" s="103">
        <v>16</v>
      </c>
      <c r="L81" s="103">
        <v>8</v>
      </c>
      <c r="M81" s="103">
        <v>2</v>
      </c>
      <c r="N81" s="103">
        <v>0</v>
      </c>
      <c r="O81" s="103">
        <v>0</v>
      </c>
      <c r="P81" s="102">
        <v>26</v>
      </c>
      <c r="Q81" s="103">
        <v>0</v>
      </c>
      <c r="R81" s="103">
        <v>0</v>
      </c>
      <c r="S81" s="103">
        <v>0</v>
      </c>
      <c r="T81" s="103">
        <v>0</v>
      </c>
      <c r="U81" s="103">
        <v>0</v>
      </c>
      <c r="V81" s="103">
        <v>0</v>
      </c>
      <c r="W81" s="103">
        <v>0</v>
      </c>
      <c r="X81" s="103">
        <v>0</v>
      </c>
      <c r="Y81" s="103">
        <v>0</v>
      </c>
      <c r="Z81" s="103">
        <v>0</v>
      </c>
      <c r="AA81" s="103">
        <v>16</v>
      </c>
      <c r="AB81" s="103"/>
      <c r="AC81" s="103">
        <v>16</v>
      </c>
      <c r="AD81" s="103">
        <v>298</v>
      </c>
      <c r="AE81" s="103">
        <v>19</v>
      </c>
      <c r="AF81" s="103">
        <v>317</v>
      </c>
      <c r="AG81" s="103" t="s">
        <v>79</v>
      </c>
      <c r="AH81" s="103"/>
      <c r="AI81" s="103">
        <v>1</v>
      </c>
      <c r="AJ81" s="103">
        <v>1</v>
      </c>
      <c r="AK81" s="103">
        <v>1</v>
      </c>
      <c r="AL81" s="103">
        <v>3</v>
      </c>
      <c r="AM81" s="103">
        <v>0</v>
      </c>
      <c r="AN81" s="103">
        <v>0</v>
      </c>
      <c r="AO81" s="103">
        <v>1</v>
      </c>
      <c r="AP81" s="103">
        <v>0</v>
      </c>
      <c r="AQ81" s="103">
        <v>0</v>
      </c>
      <c r="AR81" s="103">
        <v>0</v>
      </c>
      <c r="AS81" s="103">
        <v>1</v>
      </c>
      <c r="AT81" s="103">
        <v>3</v>
      </c>
      <c r="AU81" s="103">
        <v>11</v>
      </c>
      <c r="AV81" s="103">
        <v>4</v>
      </c>
      <c r="AW81" s="103"/>
      <c r="AX81" s="103"/>
      <c r="AY81" s="103"/>
      <c r="AZ81" s="103"/>
      <c r="BA81" s="103">
        <v>4</v>
      </c>
      <c r="BB81" s="103">
        <v>4</v>
      </c>
      <c r="BC81" s="103" t="s">
        <v>81</v>
      </c>
      <c r="BD81" s="103">
        <v>0</v>
      </c>
      <c r="BE81" s="103">
        <v>0</v>
      </c>
      <c r="BF81" s="103" t="s">
        <v>81</v>
      </c>
      <c r="BG81" s="103">
        <v>0</v>
      </c>
      <c r="BH81" s="103">
        <v>0</v>
      </c>
      <c r="BI81" s="103" t="s">
        <v>81</v>
      </c>
      <c r="BJ81" s="103">
        <v>0</v>
      </c>
      <c r="BK81" s="103">
        <v>0</v>
      </c>
      <c r="BL81" s="103" t="s">
        <v>81</v>
      </c>
      <c r="BM81" s="103">
        <v>0</v>
      </c>
      <c r="BN81" s="103">
        <v>0</v>
      </c>
      <c r="BO81" s="103"/>
      <c r="BP81" s="103">
        <v>3</v>
      </c>
      <c r="BQ81" s="103">
        <v>2</v>
      </c>
      <c r="BR81" s="103"/>
      <c r="BS81" s="103">
        <v>1</v>
      </c>
      <c r="BT81" s="103"/>
      <c r="BU81" s="103"/>
      <c r="BV81" s="103">
        <v>2</v>
      </c>
      <c r="BW81" s="103"/>
      <c r="BX81" s="104">
        <v>43831</v>
      </c>
      <c r="BY81" s="103">
        <f>DAY(EOMONTH(Base_Encuestas[[#This Row],[FECHA]],0))</f>
        <v>31</v>
      </c>
      <c r="BZ8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1" s="105">
        <f>+YEAR(Base_Encuestas[[#This Row],[FECHA]])</f>
        <v>2020</v>
      </c>
    </row>
    <row r="82" spans="1:79">
      <c r="A82" s="100" t="s">
        <v>103</v>
      </c>
      <c r="B82" s="100" t="s">
        <v>77</v>
      </c>
      <c r="C82" s="100" t="s">
        <v>95</v>
      </c>
      <c r="D82" s="102">
        <v>13</v>
      </c>
      <c r="E82" s="103">
        <v>26</v>
      </c>
      <c r="F82" s="103"/>
      <c r="G82" s="103"/>
      <c r="H82" s="103"/>
      <c r="I82" s="103">
        <v>160</v>
      </c>
      <c r="J82" s="103">
        <f>Base_Encuestas[[#This Row],[VENTAS POR ALOJAMIENTO DURANTE EL MES DE LA ENCUESTA]]/1000</f>
        <v>0.16</v>
      </c>
      <c r="K82" s="103">
        <v>8</v>
      </c>
      <c r="L82" s="103">
        <v>0</v>
      </c>
      <c r="M82" s="103">
        <v>0</v>
      </c>
      <c r="N82" s="103">
        <v>0</v>
      </c>
      <c r="O82" s="103">
        <v>0</v>
      </c>
      <c r="P82" s="102">
        <v>8</v>
      </c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>
        <v>8</v>
      </c>
      <c r="AB82" s="103">
        <v>0</v>
      </c>
      <c r="AC82" s="103">
        <v>8</v>
      </c>
      <c r="AD82" s="103">
        <v>13</v>
      </c>
      <c r="AE82" s="103">
        <v>0</v>
      </c>
      <c r="AF82" s="103">
        <v>13</v>
      </c>
      <c r="AG82" s="103" t="s">
        <v>79</v>
      </c>
      <c r="AH82" s="103"/>
      <c r="AI82" s="103">
        <v>2</v>
      </c>
      <c r="AJ82" s="103">
        <v>1</v>
      </c>
      <c r="AK82" s="103">
        <v>2</v>
      </c>
      <c r="AL82" s="103">
        <v>1</v>
      </c>
      <c r="AM82" s="103">
        <v>0</v>
      </c>
      <c r="AN82" s="103">
        <v>0</v>
      </c>
      <c r="AO82" s="103">
        <v>0</v>
      </c>
      <c r="AP82" s="103">
        <v>0</v>
      </c>
      <c r="AQ82" s="103">
        <v>0</v>
      </c>
      <c r="AR82" s="103">
        <v>0</v>
      </c>
      <c r="AS82" s="103">
        <v>0</v>
      </c>
      <c r="AT82" s="103">
        <v>0</v>
      </c>
      <c r="AU82" s="103">
        <v>6</v>
      </c>
      <c r="AV82" s="103"/>
      <c r="AW82" s="103"/>
      <c r="AX82" s="103"/>
      <c r="AY82" s="103"/>
      <c r="AZ82" s="103"/>
      <c r="BA82" s="103">
        <v>0</v>
      </c>
      <c r="BB82" s="103"/>
      <c r="BC82" s="103" t="s">
        <v>80</v>
      </c>
      <c r="BD82" s="103">
        <v>10</v>
      </c>
      <c r="BE82" s="103">
        <v>10</v>
      </c>
      <c r="BF82" s="103" t="s">
        <v>81</v>
      </c>
      <c r="BG82" s="103">
        <v>0</v>
      </c>
      <c r="BH82" s="103">
        <v>0</v>
      </c>
      <c r="BI82" s="103" t="s">
        <v>81</v>
      </c>
      <c r="BJ82" s="103">
        <v>0</v>
      </c>
      <c r="BK82" s="103">
        <v>0</v>
      </c>
      <c r="BL82" s="103" t="s">
        <v>81</v>
      </c>
      <c r="BM82" s="103">
        <v>0</v>
      </c>
      <c r="BN82" s="103">
        <v>0</v>
      </c>
      <c r="BO82" s="103">
        <v>2</v>
      </c>
      <c r="BP82" s="103">
        <v>3</v>
      </c>
      <c r="BQ82" s="103"/>
      <c r="BR82" s="103"/>
      <c r="BS82" s="103"/>
      <c r="BT82" s="103"/>
      <c r="BU82" s="103"/>
      <c r="BV82" s="103"/>
      <c r="BW82" s="103"/>
      <c r="BX82" s="104">
        <v>43831</v>
      </c>
      <c r="BY82" s="103">
        <f>DAY(EOMONTH(Base_Encuestas[[#This Row],[FECHA]],0))</f>
        <v>31</v>
      </c>
      <c r="BZ8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2" s="105">
        <f>+YEAR(Base_Encuestas[[#This Row],[FECHA]])</f>
        <v>2020</v>
      </c>
    </row>
    <row r="83" spans="1:79">
      <c r="A83" s="100" t="s">
        <v>103</v>
      </c>
      <c r="B83" s="100" t="s">
        <v>77</v>
      </c>
      <c r="C83" s="100" t="s">
        <v>95</v>
      </c>
      <c r="D83" s="102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2">
        <v>0</v>
      </c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>
        <v>25</v>
      </c>
      <c r="AE83" s="103">
        <v>0</v>
      </c>
      <c r="AF83" s="103">
        <v>25</v>
      </c>
      <c r="AG83" s="103" t="s">
        <v>79</v>
      </c>
      <c r="AH83" s="103" t="s">
        <v>122</v>
      </c>
      <c r="AI83" s="103">
        <v>3</v>
      </c>
      <c r="AJ83" s="103">
        <v>0</v>
      </c>
      <c r="AK83" s="103">
        <v>2</v>
      </c>
      <c r="AL83" s="103">
        <v>2</v>
      </c>
      <c r="AM83" s="103"/>
      <c r="AN83" s="103"/>
      <c r="AO83" s="103"/>
      <c r="AP83" s="103"/>
      <c r="AQ83" s="103"/>
      <c r="AR83" s="103"/>
      <c r="AS83" s="103"/>
      <c r="AT83" s="103"/>
      <c r="AU83" s="103">
        <v>7</v>
      </c>
      <c r="AV83" s="103"/>
      <c r="AW83" s="103"/>
      <c r="AX83" s="103"/>
      <c r="AY83" s="103"/>
      <c r="AZ83" s="103"/>
      <c r="BA83" s="103">
        <v>0</v>
      </c>
      <c r="BB83" s="103"/>
      <c r="BC83" s="103"/>
      <c r="BD83" s="103"/>
      <c r="BE83" s="103"/>
      <c r="BF83" s="103"/>
      <c r="BG83" s="103"/>
      <c r="BH83" s="103"/>
      <c r="BI83" s="103"/>
      <c r="BJ83" s="103"/>
      <c r="BK83" s="103"/>
      <c r="BL83" s="103"/>
      <c r="BM83" s="103"/>
      <c r="BN83" s="103"/>
      <c r="BO83" s="103"/>
      <c r="BP83" s="103"/>
      <c r="BQ83" s="103"/>
      <c r="BR83" s="103"/>
      <c r="BS83" s="103"/>
      <c r="BT83" s="103"/>
      <c r="BU83" s="103"/>
      <c r="BV83" s="103"/>
      <c r="BW83" s="103"/>
      <c r="BX83" s="104">
        <v>43831</v>
      </c>
      <c r="BY83" s="103">
        <f>DAY(EOMONTH(Base_Encuestas[[#This Row],[FECHA]],0))</f>
        <v>31</v>
      </c>
      <c r="BZ8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3" s="105">
        <f>+YEAR(Base_Encuestas[[#This Row],[FECHA]])</f>
        <v>2020</v>
      </c>
    </row>
    <row r="84" spans="1:79">
      <c r="A84" s="100" t="s">
        <v>103</v>
      </c>
      <c r="B84" s="100" t="s">
        <v>88</v>
      </c>
      <c r="C84" s="100" t="s">
        <v>96</v>
      </c>
      <c r="D84" s="102">
        <v>6</v>
      </c>
      <c r="E84" s="103">
        <v>25</v>
      </c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2">
        <v>0</v>
      </c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>
        <v>50</v>
      </c>
      <c r="AE84" s="103">
        <v>0</v>
      </c>
      <c r="AF84" s="103">
        <v>50</v>
      </c>
      <c r="AG84" s="103" t="s">
        <v>79</v>
      </c>
      <c r="AH84" s="103" t="s">
        <v>122</v>
      </c>
      <c r="AI84" s="103">
        <v>0</v>
      </c>
      <c r="AJ84" s="103">
        <v>1</v>
      </c>
      <c r="AK84" s="103">
        <v>1</v>
      </c>
      <c r="AL84" s="103">
        <v>1</v>
      </c>
      <c r="AM84" s="103"/>
      <c r="AN84" s="103"/>
      <c r="AO84" s="103"/>
      <c r="AP84" s="103"/>
      <c r="AQ84" s="103"/>
      <c r="AR84" s="103"/>
      <c r="AS84" s="103">
        <v>1</v>
      </c>
      <c r="AT84" s="103">
        <v>1</v>
      </c>
      <c r="AU84" s="103">
        <v>5</v>
      </c>
      <c r="AV84" s="103"/>
      <c r="AW84" s="103"/>
      <c r="AX84" s="103"/>
      <c r="AY84" s="103"/>
      <c r="AZ84" s="103"/>
      <c r="BA84" s="103">
        <v>0</v>
      </c>
      <c r="BB84" s="103"/>
      <c r="BC84" s="103"/>
      <c r="BD84" s="103"/>
      <c r="BE84" s="103"/>
      <c r="BF84" s="103"/>
      <c r="BG84" s="103"/>
      <c r="BH84" s="103"/>
      <c r="BI84" s="103"/>
      <c r="BJ84" s="103"/>
      <c r="BK84" s="103"/>
      <c r="BL84" s="103"/>
      <c r="BM84" s="103"/>
      <c r="BN84" s="103"/>
      <c r="BO84" s="103"/>
      <c r="BP84" s="103"/>
      <c r="BQ84" s="103"/>
      <c r="BR84" s="103"/>
      <c r="BS84" s="103"/>
      <c r="BT84" s="103"/>
      <c r="BU84" s="103"/>
      <c r="BV84" s="103">
        <v>1</v>
      </c>
      <c r="BW84" s="103"/>
      <c r="BX84" s="104">
        <v>43831</v>
      </c>
      <c r="BY84" s="103">
        <f>DAY(EOMONTH(Base_Encuestas[[#This Row],[FECHA]],0))</f>
        <v>31</v>
      </c>
      <c r="BZ8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4" s="105">
        <f>+YEAR(Base_Encuestas[[#This Row],[FECHA]])</f>
        <v>2020</v>
      </c>
    </row>
    <row r="85" spans="1:79">
      <c r="A85" s="100" t="s">
        <v>93</v>
      </c>
      <c r="B85" s="100" t="s">
        <v>77</v>
      </c>
      <c r="C85" s="100" t="s">
        <v>95</v>
      </c>
      <c r="D85" s="102">
        <v>6</v>
      </c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2">
        <v>0</v>
      </c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>
        <v>5</v>
      </c>
      <c r="AE85" s="103">
        <v>0</v>
      </c>
      <c r="AF85" s="103">
        <v>5</v>
      </c>
      <c r="AG85" s="103" t="s">
        <v>79</v>
      </c>
      <c r="AH85" s="103"/>
      <c r="AI85" s="103">
        <v>0</v>
      </c>
      <c r="AJ85" s="103">
        <v>1</v>
      </c>
      <c r="AK85" s="103">
        <v>1</v>
      </c>
      <c r="AL85" s="103">
        <v>1</v>
      </c>
      <c r="AM85" s="103"/>
      <c r="AN85" s="103"/>
      <c r="AO85" s="103"/>
      <c r="AP85" s="103"/>
      <c r="AQ85" s="103">
        <v>1</v>
      </c>
      <c r="AR85" s="103">
        <v>0</v>
      </c>
      <c r="AS85" s="103">
        <v>1</v>
      </c>
      <c r="AT85" s="103">
        <v>1</v>
      </c>
      <c r="AU85" s="103">
        <v>6</v>
      </c>
      <c r="AV85" s="103"/>
      <c r="AW85" s="103"/>
      <c r="AX85" s="103"/>
      <c r="AY85" s="103"/>
      <c r="AZ85" s="103"/>
      <c r="BA85" s="103">
        <v>0</v>
      </c>
      <c r="BB85" s="103"/>
      <c r="BC85" s="103" t="s">
        <v>80</v>
      </c>
      <c r="BD85" s="103">
        <v>50</v>
      </c>
      <c r="BE85" s="103">
        <v>50</v>
      </c>
      <c r="BF85" s="103"/>
      <c r="BG85" s="103"/>
      <c r="BH85" s="103"/>
      <c r="BI85" s="103"/>
      <c r="BJ85" s="103"/>
      <c r="BK85" s="103"/>
      <c r="BL85" s="103"/>
      <c r="BM85" s="103"/>
      <c r="BN85" s="103"/>
      <c r="BO85" s="103">
        <v>3</v>
      </c>
      <c r="BP85" s="103">
        <v>2</v>
      </c>
      <c r="BQ85" s="103">
        <v>1</v>
      </c>
      <c r="BR85" s="103"/>
      <c r="BS85" s="103"/>
      <c r="BT85" s="103"/>
      <c r="BU85" s="103"/>
      <c r="BV85" s="103"/>
      <c r="BW85" s="103"/>
      <c r="BX85" s="104">
        <v>43831</v>
      </c>
      <c r="BY85" s="103">
        <f>DAY(EOMONTH(Base_Encuestas[[#This Row],[FECHA]],0))</f>
        <v>31</v>
      </c>
      <c r="BZ8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5" s="105">
        <f>+YEAR(Base_Encuestas[[#This Row],[FECHA]])</f>
        <v>2020</v>
      </c>
    </row>
    <row r="86" spans="1:79">
      <c r="A86" s="100" t="s">
        <v>97</v>
      </c>
      <c r="B86" s="100" t="s">
        <v>88</v>
      </c>
      <c r="C86" s="100" t="s">
        <v>78</v>
      </c>
      <c r="D86" s="102">
        <v>49</v>
      </c>
      <c r="E86" s="103">
        <v>120</v>
      </c>
      <c r="F86" s="103"/>
      <c r="G86" s="103"/>
      <c r="H86" s="103"/>
      <c r="I86" s="103">
        <v>25573</v>
      </c>
      <c r="J86" s="103">
        <f>Base_Encuestas[[#This Row],[VENTAS POR ALOJAMIENTO DURANTE EL MES DE LA ENCUESTA]]/1000</f>
        <v>25.573</v>
      </c>
      <c r="K86" s="103">
        <v>115</v>
      </c>
      <c r="L86" s="103">
        <v>122</v>
      </c>
      <c r="M86" s="103">
        <v>5</v>
      </c>
      <c r="N86" s="103">
        <v>1</v>
      </c>
      <c r="O86" s="103">
        <v>0</v>
      </c>
      <c r="P86" s="102">
        <v>243</v>
      </c>
      <c r="Q86" s="103">
        <v>3</v>
      </c>
      <c r="R86" s="103">
        <v>0</v>
      </c>
      <c r="S86" s="103">
        <v>0</v>
      </c>
      <c r="T86" s="103">
        <v>0</v>
      </c>
      <c r="U86" s="103">
        <v>0</v>
      </c>
      <c r="V86" s="103"/>
      <c r="W86" s="103"/>
      <c r="X86" s="103"/>
      <c r="Y86" s="103"/>
      <c r="Z86" s="103"/>
      <c r="AA86" s="103">
        <v>236</v>
      </c>
      <c r="AB86" s="103">
        <v>93</v>
      </c>
      <c r="AC86" s="103">
        <v>329</v>
      </c>
      <c r="AD86" s="103">
        <v>236</v>
      </c>
      <c r="AE86" s="103">
        <v>93</v>
      </c>
      <c r="AF86" s="103">
        <v>329</v>
      </c>
      <c r="AG86" s="103" t="s">
        <v>83</v>
      </c>
      <c r="AH86" s="103" t="s">
        <v>104</v>
      </c>
      <c r="AI86" s="103">
        <v>2</v>
      </c>
      <c r="AJ86" s="103">
        <v>6</v>
      </c>
      <c r="AK86" s="103">
        <v>15</v>
      </c>
      <c r="AL86" s="103">
        <v>4</v>
      </c>
      <c r="AM86" s="103"/>
      <c r="AN86" s="103"/>
      <c r="AO86" s="103"/>
      <c r="AP86" s="103"/>
      <c r="AQ86" s="103"/>
      <c r="AR86" s="103"/>
      <c r="AS86" s="103">
        <v>6</v>
      </c>
      <c r="AT86" s="103">
        <v>3</v>
      </c>
      <c r="AU86" s="103">
        <v>36</v>
      </c>
      <c r="AV86" s="103">
        <v>35</v>
      </c>
      <c r="AW86" s="103">
        <v>42</v>
      </c>
      <c r="AX86" s="103">
        <v>4</v>
      </c>
      <c r="AY86" s="103">
        <v>2</v>
      </c>
      <c r="AZ86" s="103"/>
      <c r="BA86" s="103">
        <v>83</v>
      </c>
      <c r="BB86" s="103">
        <v>164</v>
      </c>
      <c r="BC86" s="103" t="s">
        <v>80</v>
      </c>
      <c r="BD86" s="103">
        <v>5</v>
      </c>
      <c r="BE86" s="103">
        <v>5</v>
      </c>
      <c r="BF86" s="103" t="s">
        <v>86</v>
      </c>
      <c r="BG86" s="103">
        <v>5</v>
      </c>
      <c r="BH86" s="103">
        <v>-5</v>
      </c>
      <c r="BI86" s="103" t="s">
        <v>81</v>
      </c>
      <c r="BJ86" s="103">
        <v>0</v>
      </c>
      <c r="BK86" s="103">
        <v>0</v>
      </c>
      <c r="BL86" s="103" t="s">
        <v>81</v>
      </c>
      <c r="BM86" s="103">
        <v>0</v>
      </c>
      <c r="BN86" s="103">
        <v>0</v>
      </c>
      <c r="BO86" s="103">
        <v>5</v>
      </c>
      <c r="BP86" s="103">
        <v>10</v>
      </c>
      <c r="BQ86" s="103">
        <v>3</v>
      </c>
      <c r="BR86" s="103">
        <v>2</v>
      </c>
      <c r="BS86" s="103"/>
      <c r="BT86" s="103">
        <v>4</v>
      </c>
      <c r="BU86" s="103">
        <v>0</v>
      </c>
      <c r="BV86" s="103">
        <v>5</v>
      </c>
      <c r="BW86" s="103"/>
      <c r="BX86" s="104">
        <v>43831</v>
      </c>
      <c r="BY86" s="103">
        <f>DAY(EOMONTH(Base_Encuestas[[#This Row],[FECHA]],0))</f>
        <v>31</v>
      </c>
      <c r="BZ8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6" s="105">
        <f>+YEAR(Base_Encuestas[[#This Row],[FECHA]])</f>
        <v>2020</v>
      </c>
    </row>
    <row r="87" spans="1:79">
      <c r="A87" s="100" t="s">
        <v>97</v>
      </c>
      <c r="B87" s="100" t="s">
        <v>77</v>
      </c>
      <c r="C87" s="100" t="s">
        <v>78</v>
      </c>
      <c r="D87" s="102">
        <v>24</v>
      </c>
      <c r="E87" s="103">
        <v>45</v>
      </c>
      <c r="F87" s="103"/>
      <c r="G87" s="103"/>
      <c r="H87" s="103"/>
      <c r="I87" s="103">
        <v>15000</v>
      </c>
      <c r="J87" s="103">
        <f>Base_Encuestas[[#This Row],[VENTAS POR ALOJAMIENTO DURANTE EL MES DE LA ENCUESTA]]/1000</f>
        <v>15</v>
      </c>
      <c r="K87" s="103">
        <v>40</v>
      </c>
      <c r="L87" s="103">
        <v>110</v>
      </c>
      <c r="M87" s="103">
        <v>10</v>
      </c>
      <c r="N87" s="103">
        <v>0</v>
      </c>
      <c r="O87" s="103">
        <v>0</v>
      </c>
      <c r="P87" s="102">
        <v>160</v>
      </c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>
        <v>5</v>
      </c>
      <c r="AB87" s="103">
        <v>145</v>
      </c>
      <c r="AC87" s="103">
        <v>150</v>
      </c>
      <c r="AD87" s="103">
        <v>1620</v>
      </c>
      <c r="AE87" s="103">
        <v>145</v>
      </c>
      <c r="AF87" s="103">
        <v>1765</v>
      </c>
      <c r="AG87" s="103" t="s">
        <v>79</v>
      </c>
      <c r="AH87" s="103"/>
      <c r="AI87" s="103">
        <v>1</v>
      </c>
      <c r="AJ87" s="103">
        <v>0</v>
      </c>
      <c r="AK87" s="103">
        <v>2</v>
      </c>
      <c r="AL87" s="103">
        <v>3</v>
      </c>
      <c r="AM87" s="103"/>
      <c r="AN87" s="103"/>
      <c r="AO87" s="103">
        <v>2</v>
      </c>
      <c r="AP87" s="103">
        <v>3</v>
      </c>
      <c r="AQ87" s="103"/>
      <c r="AR87" s="103"/>
      <c r="AS87" s="103"/>
      <c r="AT87" s="103"/>
      <c r="AU87" s="103">
        <v>11</v>
      </c>
      <c r="AV87" s="103">
        <v>70</v>
      </c>
      <c r="AW87" s="103">
        <v>80</v>
      </c>
      <c r="AX87" s="103">
        <v>5</v>
      </c>
      <c r="AY87" s="103"/>
      <c r="AZ87" s="103"/>
      <c r="BA87" s="103">
        <v>155</v>
      </c>
      <c r="BB87" s="103">
        <v>3</v>
      </c>
      <c r="BC87" s="103" t="s">
        <v>80</v>
      </c>
      <c r="BD87" s="103">
        <v>5</v>
      </c>
      <c r="BE87" s="103">
        <v>5</v>
      </c>
      <c r="BF87" s="103" t="s">
        <v>119</v>
      </c>
      <c r="BG87" s="103">
        <v>8</v>
      </c>
      <c r="BH87" s="103">
        <v>8</v>
      </c>
      <c r="BI87" s="103" t="s">
        <v>81</v>
      </c>
      <c r="BJ87" s="103">
        <v>0</v>
      </c>
      <c r="BK87" s="103">
        <v>0</v>
      </c>
      <c r="BL87" s="103" t="s">
        <v>81</v>
      </c>
      <c r="BM87" s="103">
        <v>0</v>
      </c>
      <c r="BN87" s="103">
        <v>0</v>
      </c>
      <c r="BO87" s="103">
        <v>5</v>
      </c>
      <c r="BP87" s="103">
        <v>10</v>
      </c>
      <c r="BQ87" s="103"/>
      <c r="BR87" s="103"/>
      <c r="BS87" s="103"/>
      <c r="BT87" s="103"/>
      <c r="BU87" s="103"/>
      <c r="BV87" s="103"/>
      <c r="BW87" s="103"/>
      <c r="BX87" s="104">
        <v>43831</v>
      </c>
      <c r="BY87" s="103">
        <f>DAY(EOMONTH(Base_Encuestas[[#This Row],[FECHA]],0))</f>
        <v>31</v>
      </c>
      <c r="BZ8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7" s="105">
        <f>+YEAR(Base_Encuestas[[#This Row],[FECHA]])</f>
        <v>2020</v>
      </c>
    </row>
    <row r="88" spans="1:79">
      <c r="A88" s="100" t="s">
        <v>82</v>
      </c>
      <c r="B88" s="100" t="s">
        <v>94</v>
      </c>
      <c r="C88" s="100" t="s">
        <v>78</v>
      </c>
      <c r="D88" s="102">
        <v>210</v>
      </c>
      <c r="E88" s="103">
        <v>283</v>
      </c>
      <c r="F88" s="103"/>
      <c r="G88" s="103"/>
      <c r="H88" s="103"/>
      <c r="I88" s="103"/>
      <c r="J88" s="103"/>
      <c r="K88" s="103">
        <v>2337</v>
      </c>
      <c r="L88" s="103">
        <v>1115</v>
      </c>
      <c r="M88" s="103">
        <v>0</v>
      </c>
      <c r="N88" s="103">
        <v>0</v>
      </c>
      <c r="O88" s="103">
        <v>1288</v>
      </c>
      <c r="P88" s="102">
        <v>4740</v>
      </c>
      <c r="Q88" s="103">
        <v>18</v>
      </c>
      <c r="R88" s="103">
        <v>0</v>
      </c>
      <c r="S88" s="103">
        <v>0</v>
      </c>
      <c r="T88" s="103">
        <v>0</v>
      </c>
      <c r="U88" s="103">
        <v>0</v>
      </c>
      <c r="V88" s="103"/>
      <c r="W88" s="103"/>
      <c r="X88" s="103"/>
      <c r="Y88" s="103"/>
      <c r="Z88" s="103"/>
      <c r="AA88" s="103"/>
      <c r="AB88" s="103"/>
      <c r="AC88" s="103"/>
      <c r="AD88" s="103">
        <v>798</v>
      </c>
      <c r="AE88" s="103">
        <v>4665</v>
      </c>
      <c r="AF88" s="103">
        <v>5463</v>
      </c>
      <c r="AG88" s="103" t="s">
        <v>83</v>
      </c>
      <c r="AH88" s="103" t="s">
        <v>100</v>
      </c>
      <c r="AI88" s="103">
        <v>22</v>
      </c>
      <c r="AJ88" s="103">
        <v>12</v>
      </c>
      <c r="AK88" s="103">
        <v>134</v>
      </c>
      <c r="AL88" s="103">
        <v>30</v>
      </c>
      <c r="AM88" s="103"/>
      <c r="AN88" s="103"/>
      <c r="AO88" s="103"/>
      <c r="AP88" s="103"/>
      <c r="AQ88" s="103"/>
      <c r="AR88" s="103"/>
      <c r="AS88" s="103"/>
      <c r="AT88" s="103"/>
      <c r="AU88" s="103">
        <v>198</v>
      </c>
      <c r="AV88" s="103"/>
      <c r="AW88" s="103"/>
      <c r="AX88" s="103"/>
      <c r="AY88" s="103"/>
      <c r="AZ88" s="103"/>
      <c r="BA88" s="103">
        <v>0</v>
      </c>
      <c r="BB88" s="103">
        <v>3997</v>
      </c>
      <c r="BC88" s="103" t="s">
        <v>80</v>
      </c>
      <c r="BD88" s="103">
        <v>10</v>
      </c>
      <c r="BE88" s="103">
        <v>10</v>
      </c>
      <c r="BF88" s="103" t="s">
        <v>81</v>
      </c>
      <c r="BG88" s="103">
        <v>0</v>
      </c>
      <c r="BH88" s="103">
        <v>0</v>
      </c>
      <c r="BI88" s="103" t="s">
        <v>81</v>
      </c>
      <c r="BJ88" s="103">
        <v>0</v>
      </c>
      <c r="BK88" s="103">
        <v>0</v>
      </c>
      <c r="BL88" s="103" t="s">
        <v>81</v>
      </c>
      <c r="BM88" s="103">
        <v>0</v>
      </c>
      <c r="BN88" s="103">
        <v>0</v>
      </c>
      <c r="BO88" s="103">
        <v>200</v>
      </c>
      <c r="BP88" s="103">
        <v>160</v>
      </c>
      <c r="BQ88" s="103"/>
      <c r="BR88" s="103"/>
      <c r="BS88" s="103">
        <v>144</v>
      </c>
      <c r="BT88" s="103"/>
      <c r="BU88" s="103"/>
      <c r="BV88" s="103">
        <v>8</v>
      </c>
      <c r="BW88" s="103">
        <v>180</v>
      </c>
      <c r="BX88" s="104">
        <v>43831</v>
      </c>
      <c r="BY88" s="103">
        <f>DAY(EOMONTH(Base_Encuestas[[#This Row],[FECHA]],0))</f>
        <v>31</v>
      </c>
      <c r="BZ8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8" s="105">
        <f>+YEAR(Base_Encuestas[[#This Row],[FECHA]])</f>
        <v>2020</v>
      </c>
    </row>
    <row r="89" spans="1:79">
      <c r="A89" s="100" t="s">
        <v>97</v>
      </c>
      <c r="B89" s="100" t="s">
        <v>77</v>
      </c>
      <c r="C89" s="100" t="s">
        <v>78</v>
      </c>
      <c r="D89" s="102">
        <v>32</v>
      </c>
      <c r="E89" s="103"/>
      <c r="F89" s="103"/>
      <c r="G89" s="103"/>
      <c r="H89" s="103"/>
      <c r="I89" s="103"/>
      <c r="J89" s="103"/>
      <c r="K89" s="103">
        <v>400</v>
      </c>
      <c r="L89" s="103">
        <v>30</v>
      </c>
      <c r="M89" s="103">
        <v>20</v>
      </c>
      <c r="N89" s="103">
        <v>0</v>
      </c>
      <c r="O89" s="103">
        <v>0</v>
      </c>
      <c r="P89" s="102">
        <v>450</v>
      </c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>
        <v>430</v>
      </c>
      <c r="AB89" s="103">
        <v>20</v>
      </c>
      <c r="AC89" s="103">
        <v>450</v>
      </c>
      <c r="AD89" s="103">
        <v>430</v>
      </c>
      <c r="AE89" s="103">
        <v>20</v>
      </c>
      <c r="AF89" s="103">
        <v>450</v>
      </c>
      <c r="AG89" s="103" t="s">
        <v>79</v>
      </c>
      <c r="AH89" s="103"/>
      <c r="AI89" s="103">
        <v>2</v>
      </c>
      <c r="AJ89" s="103">
        <v>0</v>
      </c>
      <c r="AK89" s="103">
        <v>1</v>
      </c>
      <c r="AL89" s="103">
        <v>2</v>
      </c>
      <c r="AM89" s="103"/>
      <c r="AN89" s="103"/>
      <c r="AO89" s="103">
        <v>0</v>
      </c>
      <c r="AP89" s="103">
        <v>1</v>
      </c>
      <c r="AQ89" s="103"/>
      <c r="AR89" s="103"/>
      <c r="AS89" s="103"/>
      <c r="AT89" s="103"/>
      <c r="AU89" s="103">
        <v>6</v>
      </c>
      <c r="AV89" s="103">
        <v>45</v>
      </c>
      <c r="AW89" s="103">
        <v>5</v>
      </c>
      <c r="AX89" s="103">
        <v>3</v>
      </c>
      <c r="AY89" s="103"/>
      <c r="AZ89" s="103"/>
      <c r="BA89" s="103">
        <v>53</v>
      </c>
      <c r="BB89" s="103">
        <v>70</v>
      </c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>
        <v>60</v>
      </c>
      <c r="BP89" s="103">
        <v>8</v>
      </c>
      <c r="BQ89" s="103">
        <v>2</v>
      </c>
      <c r="BR89" s="103"/>
      <c r="BS89" s="103"/>
      <c r="BT89" s="103"/>
      <c r="BU89" s="103"/>
      <c r="BV89" s="103"/>
      <c r="BW89" s="103"/>
      <c r="BX89" s="104">
        <v>43831</v>
      </c>
      <c r="BY89" s="103">
        <f>DAY(EOMONTH(Base_Encuestas[[#This Row],[FECHA]],0))</f>
        <v>31</v>
      </c>
      <c r="BZ8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9" s="105">
        <f>+YEAR(Base_Encuestas[[#This Row],[FECHA]])</f>
        <v>2020</v>
      </c>
    </row>
    <row r="90" spans="1:79">
      <c r="A90" s="100" t="s">
        <v>82</v>
      </c>
      <c r="B90" s="100" t="s">
        <v>88</v>
      </c>
      <c r="C90" s="100" t="s">
        <v>78</v>
      </c>
      <c r="D90" s="102">
        <v>152</v>
      </c>
      <c r="E90" s="103">
        <v>316</v>
      </c>
      <c r="F90" s="103"/>
      <c r="G90" s="103"/>
      <c r="H90" s="103"/>
      <c r="I90" s="103"/>
      <c r="J90" s="103"/>
      <c r="K90" s="103">
        <v>2627</v>
      </c>
      <c r="L90" s="103">
        <v>183</v>
      </c>
      <c r="M90" s="103">
        <v>198</v>
      </c>
      <c r="N90" s="103">
        <v>0</v>
      </c>
      <c r="O90" s="103">
        <v>0</v>
      </c>
      <c r="P90" s="102">
        <v>3008</v>
      </c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>
        <v>1620</v>
      </c>
      <c r="AB90" s="103">
        <v>710</v>
      </c>
      <c r="AC90" s="103">
        <v>2330</v>
      </c>
      <c r="AD90" s="103">
        <v>1620</v>
      </c>
      <c r="AE90" s="103">
        <v>710</v>
      </c>
      <c r="AF90" s="103">
        <v>2330</v>
      </c>
      <c r="AG90" s="103" t="s">
        <v>83</v>
      </c>
      <c r="AH90" s="103" t="s">
        <v>104</v>
      </c>
      <c r="AI90" s="103">
        <v>3</v>
      </c>
      <c r="AJ90" s="103">
        <v>1</v>
      </c>
      <c r="AK90" s="103">
        <v>36</v>
      </c>
      <c r="AL90" s="103">
        <v>27</v>
      </c>
      <c r="AM90" s="103"/>
      <c r="AN90" s="103"/>
      <c r="AO90" s="103"/>
      <c r="AP90" s="103"/>
      <c r="AQ90" s="103"/>
      <c r="AR90" s="103"/>
      <c r="AS90" s="103"/>
      <c r="AT90" s="103"/>
      <c r="AU90" s="103">
        <v>67</v>
      </c>
      <c r="AV90" s="103">
        <v>583</v>
      </c>
      <c r="AW90" s="103">
        <v>420</v>
      </c>
      <c r="AX90" s="103">
        <v>129</v>
      </c>
      <c r="AY90" s="103"/>
      <c r="AZ90" s="103"/>
      <c r="BA90" s="103">
        <v>1132</v>
      </c>
      <c r="BB90" s="103"/>
      <c r="BC90" s="103" t="s">
        <v>80</v>
      </c>
      <c r="BD90" s="103">
        <v>5</v>
      </c>
      <c r="BE90" s="103">
        <v>5</v>
      </c>
      <c r="BF90" s="103" t="s">
        <v>119</v>
      </c>
      <c r="BG90" s="103">
        <v>5</v>
      </c>
      <c r="BH90" s="103">
        <v>5</v>
      </c>
      <c r="BI90" s="103" t="s">
        <v>81</v>
      </c>
      <c r="BJ90" s="103">
        <v>0</v>
      </c>
      <c r="BK90" s="103">
        <v>0</v>
      </c>
      <c r="BL90" s="103" t="s">
        <v>81</v>
      </c>
      <c r="BM90" s="103">
        <v>0</v>
      </c>
      <c r="BN90" s="103">
        <v>0</v>
      </c>
      <c r="BO90" s="103">
        <v>200</v>
      </c>
      <c r="BP90" s="103">
        <v>20</v>
      </c>
      <c r="BQ90" s="103">
        <v>20</v>
      </c>
      <c r="BR90" s="103"/>
      <c r="BS90" s="103"/>
      <c r="BT90" s="103"/>
      <c r="BU90" s="103"/>
      <c r="BV90" s="103">
        <v>20</v>
      </c>
      <c r="BW90" s="103"/>
      <c r="BX90" s="104">
        <v>43831</v>
      </c>
      <c r="BY90" s="103">
        <f>DAY(EOMONTH(Base_Encuestas[[#This Row],[FECHA]],0))</f>
        <v>31</v>
      </c>
      <c r="BZ9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0" s="105">
        <f>+YEAR(Base_Encuestas[[#This Row],[FECHA]])</f>
        <v>2020</v>
      </c>
    </row>
    <row r="91" spans="1:79">
      <c r="A91" s="100" t="s">
        <v>82</v>
      </c>
      <c r="B91" s="100" t="s">
        <v>77</v>
      </c>
      <c r="C91" s="100" t="s">
        <v>78</v>
      </c>
      <c r="D91" s="102">
        <v>40</v>
      </c>
      <c r="E91" s="103">
        <v>80</v>
      </c>
      <c r="F91" s="103"/>
      <c r="G91" s="103"/>
      <c r="H91" s="103"/>
      <c r="I91" s="103"/>
      <c r="J91" s="103"/>
      <c r="K91" s="103">
        <v>40</v>
      </c>
      <c r="L91" s="103">
        <v>40</v>
      </c>
      <c r="M91" s="103">
        <v>30</v>
      </c>
      <c r="N91" s="103">
        <v>0</v>
      </c>
      <c r="O91" s="103">
        <v>0</v>
      </c>
      <c r="P91" s="102">
        <v>110</v>
      </c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>
        <v>70</v>
      </c>
      <c r="AB91" s="103">
        <v>70</v>
      </c>
      <c r="AC91" s="103">
        <v>140</v>
      </c>
      <c r="AD91" s="103">
        <v>70</v>
      </c>
      <c r="AE91" s="103">
        <v>70</v>
      </c>
      <c r="AF91" s="103">
        <v>140</v>
      </c>
      <c r="AG91" s="103" t="s">
        <v>79</v>
      </c>
      <c r="AH91" s="103" t="s">
        <v>122</v>
      </c>
      <c r="AI91" s="103">
        <v>1</v>
      </c>
      <c r="AJ91" s="103">
        <v>2</v>
      </c>
      <c r="AK91" s="103">
        <v>3</v>
      </c>
      <c r="AL91" s="103">
        <v>0</v>
      </c>
      <c r="AM91" s="103">
        <v>0</v>
      </c>
      <c r="AN91" s="103">
        <v>0</v>
      </c>
      <c r="AO91" s="103">
        <v>0</v>
      </c>
      <c r="AP91" s="103">
        <v>0</v>
      </c>
      <c r="AQ91" s="103">
        <v>0</v>
      </c>
      <c r="AR91" s="103">
        <v>0</v>
      </c>
      <c r="AS91" s="103">
        <v>0</v>
      </c>
      <c r="AT91" s="103">
        <v>0</v>
      </c>
      <c r="AU91" s="103">
        <v>6</v>
      </c>
      <c r="AV91" s="103"/>
      <c r="AW91" s="103"/>
      <c r="AX91" s="103"/>
      <c r="AY91" s="103"/>
      <c r="AZ91" s="103"/>
      <c r="BA91" s="103">
        <v>0</v>
      </c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4">
        <v>43831</v>
      </c>
      <c r="BY91" s="103">
        <f>DAY(EOMONTH(Base_Encuestas[[#This Row],[FECHA]],0))</f>
        <v>31</v>
      </c>
      <c r="BZ9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1" s="105">
        <f>+YEAR(Base_Encuestas[[#This Row],[FECHA]])</f>
        <v>2020</v>
      </c>
    </row>
    <row r="92" spans="1:79">
      <c r="A92" s="100" t="s">
        <v>82</v>
      </c>
      <c r="B92" s="100" t="s">
        <v>77</v>
      </c>
      <c r="C92" s="100" t="s">
        <v>78</v>
      </c>
      <c r="D92" s="102">
        <v>16</v>
      </c>
      <c r="E92" s="103">
        <v>25</v>
      </c>
      <c r="F92" s="103"/>
      <c r="G92" s="103"/>
      <c r="H92" s="103"/>
      <c r="I92" s="103">
        <v>3000</v>
      </c>
      <c r="J92" s="103">
        <f>Base_Encuestas[[#This Row],[VENTAS POR ALOJAMIENTO DURANTE EL MES DE LA ENCUESTA]]/1000</f>
        <v>3</v>
      </c>
      <c r="K92" s="103">
        <v>40</v>
      </c>
      <c r="L92" s="103">
        <v>8</v>
      </c>
      <c r="M92" s="103">
        <v>4</v>
      </c>
      <c r="N92" s="103">
        <v>0</v>
      </c>
      <c r="O92" s="103">
        <v>0</v>
      </c>
      <c r="P92" s="102">
        <v>52</v>
      </c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>
        <v>40</v>
      </c>
      <c r="AB92" s="103">
        <v>12</v>
      </c>
      <c r="AC92" s="103">
        <v>52</v>
      </c>
      <c r="AD92" s="103">
        <v>40</v>
      </c>
      <c r="AE92" s="103">
        <v>12</v>
      </c>
      <c r="AF92" s="103">
        <v>52</v>
      </c>
      <c r="AG92" s="103" t="s">
        <v>83</v>
      </c>
      <c r="AH92" s="103" t="s">
        <v>128</v>
      </c>
      <c r="AI92" s="103">
        <v>1</v>
      </c>
      <c r="AJ92" s="103">
        <v>0</v>
      </c>
      <c r="AK92" s="103">
        <v>1</v>
      </c>
      <c r="AL92" s="103">
        <v>0</v>
      </c>
      <c r="AM92" s="103"/>
      <c r="AN92" s="103"/>
      <c r="AO92" s="103"/>
      <c r="AP92" s="103"/>
      <c r="AQ92" s="103"/>
      <c r="AR92" s="103"/>
      <c r="AS92" s="103">
        <v>2</v>
      </c>
      <c r="AT92" s="103">
        <v>0</v>
      </c>
      <c r="AU92" s="103">
        <v>4</v>
      </c>
      <c r="AV92" s="103">
        <v>20</v>
      </c>
      <c r="AW92" s="103">
        <v>8</v>
      </c>
      <c r="AX92" s="103"/>
      <c r="AY92" s="103"/>
      <c r="AZ92" s="103"/>
      <c r="BA92" s="103">
        <v>28</v>
      </c>
      <c r="BB92" s="103">
        <v>28</v>
      </c>
      <c r="BC92" s="103" t="s">
        <v>80</v>
      </c>
      <c r="BD92" s="103">
        <v>10</v>
      </c>
      <c r="BE92" s="103">
        <v>10</v>
      </c>
      <c r="BF92" s="103" t="s">
        <v>81</v>
      </c>
      <c r="BG92" s="103">
        <v>0</v>
      </c>
      <c r="BH92" s="103">
        <v>0</v>
      </c>
      <c r="BI92" s="103" t="s">
        <v>81</v>
      </c>
      <c r="BJ92" s="103">
        <v>0</v>
      </c>
      <c r="BK92" s="103">
        <v>0</v>
      </c>
      <c r="BL92" s="103" t="s">
        <v>81</v>
      </c>
      <c r="BM92" s="103">
        <v>0</v>
      </c>
      <c r="BN92" s="103">
        <v>0</v>
      </c>
      <c r="BO92" s="103">
        <v>17</v>
      </c>
      <c r="BP92" s="103">
        <v>10</v>
      </c>
      <c r="BQ92" s="103">
        <v>2</v>
      </c>
      <c r="BR92" s="103">
        <v>1</v>
      </c>
      <c r="BS92" s="103"/>
      <c r="BT92" s="103"/>
      <c r="BU92" s="103"/>
      <c r="BV92" s="103">
        <v>1</v>
      </c>
      <c r="BW92" s="103"/>
      <c r="BX92" s="104">
        <v>43831</v>
      </c>
      <c r="BY92" s="103">
        <f>DAY(EOMONTH(Base_Encuestas[[#This Row],[FECHA]],0))</f>
        <v>31</v>
      </c>
      <c r="BZ9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2" s="105">
        <f>+YEAR(Base_Encuestas[[#This Row],[FECHA]])</f>
        <v>2020</v>
      </c>
    </row>
    <row r="93" spans="1:79">
      <c r="A93" s="100" t="s">
        <v>97</v>
      </c>
      <c r="B93" s="100" t="s">
        <v>88</v>
      </c>
      <c r="C93" s="100" t="s">
        <v>78</v>
      </c>
      <c r="D93" s="102">
        <v>32</v>
      </c>
      <c r="E93" s="103">
        <v>48</v>
      </c>
      <c r="F93" s="103"/>
      <c r="G93" s="103"/>
      <c r="H93" s="103"/>
      <c r="I93" s="103">
        <v>67686</v>
      </c>
      <c r="J93" s="103">
        <f>Base_Encuestas[[#This Row],[VENTAS POR ALOJAMIENTO DURANTE EL MES DE LA ENCUESTA]]/1000</f>
        <v>67.686000000000007</v>
      </c>
      <c r="K93" s="103">
        <v>86</v>
      </c>
      <c r="L93" s="103">
        <v>432</v>
      </c>
      <c r="M93" s="103">
        <v>60</v>
      </c>
      <c r="N93" s="103">
        <v>40</v>
      </c>
      <c r="O93" s="103">
        <v>0</v>
      </c>
      <c r="P93" s="102">
        <v>618</v>
      </c>
      <c r="Q93" s="103">
        <v>1</v>
      </c>
      <c r="R93" s="103">
        <v>0</v>
      </c>
      <c r="S93" s="103">
        <v>0</v>
      </c>
      <c r="T93" s="103">
        <v>0</v>
      </c>
      <c r="U93" s="103">
        <v>0</v>
      </c>
      <c r="V93" s="103">
        <v>0</v>
      </c>
      <c r="W93" s="103">
        <v>0</v>
      </c>
      <c r="X93" s="103">
        <v>0</v>
      </c>
      <c r="Y93" s="103">
        <v>0</v>
      </c>
      <c r="Z93" s="103">
        <v>0</v>
      </c>
      <c r="AA93" s="103">
        <v>0</v>
      </c>
      <c r="AB93" s="103">
        <v>1052</v>
      </c>
      <c r="AC93" s="103">
        <v>1052</v>
      </c>
      <c r="AD93" s="103">
        <v>8</v>
      </c>
      <c r="AE93" s="103">
        <v>1052</v>
      </c>
      <c r="AF93" s="103">
        <v>1060</v>
      </c>
      <c r="AG93" s="103" t="s">
        <v>83</v>
      </c>
      <c r="AH93" s="103" t="s">
        <v>104</v>
      </c>
      <c r="AI93" s="103">
        <v>6</v>
      </c>
      <c r="AJ93" s="103">
        <v>9</v>
      </c>
      <c r="AK93" s="103">
        <v>22</v>
      </c>
      <c r="AL93" s="103">
        <v>11</v>
      </c>
      <c r="AM93" s="103">
        <v>0</v>
      </c>
      <c r="AN93" s="103">
        <v>0</v>
      </c>
      <c r="AO93" s="103">
        <v>0</v>
      </c>
      <c r="AP93" s="103">
        <v>0</v>
      </c>
      <c r="AQ93" s="103">
        <v>0</v>
      </c>
      <c r="AR93" s="103">
        <v>0</v>
      </c>
      <c r="AS93" s="103">
        <v>0</v>
      </c>
      <c r="AT93" s="103">
        <v>0</v>
      </c>
      <c r="AU93" s="103">
        <v>48</v>
      </c>
      <c r="AV93" s="103"/>
      <c r="AW93" s="103">
        <v>422</v>
      </c>
      <c r="AX93" s="103">
        <v>57</v>
      </c>
      <c r="AY93" s="103">
        <v>50</v>
      </c>
      <c r="AZ93" s="103"/>
      <c r="BA93" s="103">
        <v>529</v>
      </c>
      <c r="BB93" s="103">
        <v>516</v>
      </c>
      <c r="BC93" s="103" t="s">
        <v>80</v>
      </c>
      <c r="BD93" s="103">
        <v>5</v>
      </c>
      <c r="BE93" s="103">
        <v>5</v>
      </c>
      <c r="BF93" s="103" t="s">
        <v>81</v>
      </c>
      <c r="BG93" s="103">
        <v>0</v>
      </c>
      <c r="BH93" s="103">
        <v>0</v>
      </c>
      <c r="BI93" s="103" t="s">
        <v>81</v>
      </c>
      <c r="BJ93" s="103">
        <v>0</v>
      </c>
      <c r="BK93" s="103">
        <v>0</v>
      </c>
      <c r="BL93" s="103" t="s">
        <v>81</v>
      </c>
      <c r="BM93" s="103">
        <v>0</v>
      </c>
      <c r="BN93" s="103">
        <v>0</v>
      </c>
      <c r="BO93" s="103"/>
      <c r="BP93" s="103">
        <v>70</v>
      </c>
      <c r="BQ93" s="103"/>
      <c r="BR93" s="103"/>
      <c r="BS93" s="103"/>
      <c r="BT93" s="103"/>
      <c r="BU93" s="103"/>
      <c r="BV93" s="103">
        <v>1</v>
      </c>
      <c r="BW93" s="103"/>
      <c r="BX93" s="104">
        <v>43831</v>
      </c>
      <c r="BY93" s="103">
        <f>DAY(EOMONTH(Base_Encuestas[[#This Row],[FECHA]],0))</f>
        <v>31</v>
      </c>
      <c r="BZ9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3" s="105">
        <f>+YEAR(Base_Encuestas[[#This Row],[FECHA]])</f>
        <v>2020</v>
      </c>
    </row>
    <row r="94" spans="1:79">
      <c r="A94" s="100" t="s">
        <v>97</v>
      </c>
      <c r="B94" s="100" t="s">
        <v>94</v>
      </c>
      <c r="C94" s="100" t="s">
        <v>78</v>
      </c>
      <c r="D94" s="102">
        <v>15</v>
      </c>
      <c r="E94" s="103">
        <v>30</v>
      </c>
      <c r="F94" s="103"/>
      <c r="G94" s="103"/>
      <c r="H94" s="103"/>
      <c r="I94" s="103">
        <v>67875</v>
      </c>
      <c r="J94" s="103">
        <f>Base_Encuestas[[#This Row],[VENTAS POR ALOJAMIENTO DURANTE EL MES DE LA ENCUESTA]]/1000</f>
        <v>67.875</v>
      </c>
      <c r="K94" s="103">
        <v>0</v>
      </c>
      <c r="L94" s="103">
        <v>148</v>
      </c>
      <c r="M94" s="103">
        <v>0</v>
      </c>
      <c r="N94" s="103">
        <v>0</v>
      </c>
      <c r="O94" s="103">
        <v>0</v>
      </c>
      <c r="P94" s="102">
        <v>148</v>
      </c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>
        <v>0</v>
      </c>
      <c r="AB94" s="103">
        <v>148</v>
      </c>
      <c r="AC94" s="103">
        <v>148</v>
      </c>
      <c r="AD94" s="103">
        <v>0</v>
      </c>
      <c r="AE94" s="103">
        <v>296</v>
      </c>
      <c r="AF94" s="103">
        <v>296</v>
      </c>
      <c r="AG94" s="103" t="s">
        <v>83</v>
      </c>
      <c r="AH94" s="103" t="s">
        <v>129</v>
      </c>
      <c r="AI94" s="103">
        <v>2</v>
      </c>
      <c r="AJ94" s="103">
        <v>1</v>
      </c>
      <c r="AK94" s="103">
        <v>32</v>
      </c>
      <c r="AL94" s="103">
        <v>8</v>
      </c>
      <c r="AM94" s="103"/>
      <c r="AN94" s="103"/>
      <c r="AO94" s="103"/>
      <c r="AP94" s="103"/>
      <c r="AQ94" s="103"/>
      <c r="AR94" s="103"/>
      <c r="AS94" s="103"/>
      <c r="AT94" s="103"/>
      <c r="AU94" s="103">
        <v>43</v>
      </c>
      <c r="AV94" s="103"/>
      <c r="AW94" s="103">
        <v>107</v>
      </c>
      <c r="AX94" s="103"/>
      <c r="AY94" s="103"/>
      <c r="AZ94" s="103"/>
      <c r="BA94" s="103">
        <v>107</v>
      </c>
      <c r="BB94" s="103">
        <v>214</v>
      </c>
      <c r="BC94" s="103" t="s">
        <v>80</v>
      </c>
      <c r="BD94" s="103">
        <v>2</v>
      </c>
      <c r="BE94" s="103">
        <v>2</v>
      </c>
      <c r="BF94" s="103" t="s">
        <v>81</v>
      </c>
      <c r="BG94" s="103">
        <v>0</v>
      </c>
      <c r="BH94" s="103">
        <v>0</v>
      </c>
      <c r="BI94" s="103" t="s">
        <v>81</v>
      </c>
      <c r="BJ94" s="103">
        <v>0</v>
      </c>
      <c r="BK94" s="103">
        <v>0</v>
      </c>
      <c r="BL94" s="103" t="s">
        <v>81</v>
      </c>
      <c r="BM94" s="103">
        <v>0</v>
      </c>
      <c r="BN94" s="103">
        <v>0</v>
      </c>
      <c r="BO94" s="103"/>
      <c r="BP94" s="103">
        <v>10</v>
      </c>
      <c r="BQ94" s="103"/>
      <c r="BR94" s="103"/>
      <c r="BS94" s="103"/>
      <c r="BT94" s="103"/>
      <c r="BU94" s="103"/>
      <c r="BV94" s="103">
        <v>30</v>
      </c>
      <c r="BW94" s="103"/>
      <c r="BX94" s="104">
        <v>43831</v>
      </c>
      <c r="BY94" s="103">
        <f>DAY(EOMONTH(Base_Encuestas[[#This Row],[FECHA]],0))</f>
        <v>31</v>
      </c>
      <c r="BZ9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4" s="105">
        <f>+YEAR(Base_Encuestas[[#This Row],[FECHA]])</f>
        <v>2020</v>
      </c>
    </row>
    <row r="95" spans="1:79">
      <c r="A95" s="100" t="s">
        <v>97</v>
      </c>
      <c r="B95" s="100" t="s">
        <v>88</v>
      </c>
      <c r="C95" s="100" t="s">
        <v>78</v>
      </c>
      <c r="D95" s="102">
        <v>80</v>
      </c>
      <c r="E95" s="103">
        <v>174</v>
      </c>
      <c r="F95" s="103"/>
      <c r="G95" s="103"/>
      <c r="H95" s="103"/>
      <c r="I95" s="103">
        <v>18598</v>
      </c>
      <c r="J95" s="103">
        <f>Base_Encuestas[[#This Row],[VENTAS POR ALOJAMIENTO DURANTE EL MES DE LA ENCUESTA]]/1000</f>
        <v>18.597999999999999</v>
      </c>
      <c r="K95" s="103">
        <v>181</v>
      </c>
      <c r="L95" s="103">
        <v>79</v>
      </c>
      <c r="M95" s="103">
        <v>33</v>
      </c>
      <c r="N95" s="103">
        <v>8</v>
      </c>
      <c r="O95" s="103">
        <v>8</v>
      </c>
      <c r="P95" s="102">
        <v>309</v>
      </c>
      <c r="Q95" s="103">
        <v>1</v>
      </c>
      <c r="R95" s="103">
        <v>0</v>
      </c>
      <c r="S95" s="103">
        <v>0</v>
      </c>
      <c r="T95" s="103">
        <v>0</v>
      </c>
      <c r="U95" s="103">
        <v>0</v>
      </c>
      <c r="V95" s="103"/>
      <c r="W95" s="103"/>
      <c r="X95" s="103"/>
      <c r="Y95" s="103"/>
      <c r="Z95" s="103"/>
      <c r="AA95" s="103"/>
      <c r="AB95" s="103"/>
      <c r="AC95" s="103"/>
      <c r="AD95" s="103">
        <v>45</v>
      </c>
      <c r="AE95" s="103">
        <v>157</v>
      </c>
      <c r="AF95" s="103">
        <v>202</v>
      </c>
      <c r="AG95" s="103" t="s">
        <v>83</v>
      </c>
      <c r="AH95" s="103" t="s">
        <v>108</v>
      </c>
      <c r="AI95" s="103">
        <v>4</v>
      </c>
      <c r="AJ95" s="103">
        <v>6</v>
      </c>
      <c r="AK95" s="103">
        <v>19</v>
      </c>
      <c r="AL95" s="103">
        <v>6</v>
      </c>
      <c r="AM95" s="103"/>
      <c r="AN95" s="103"/>
      <c r="AO95" s="103"/>
      <c r="AP95" s="103"/>
      <c r="AQ95" s="103"/>
      <c r="AR95" s="103"/>
      <c r="AS95" s="103"/>
      <c r="AT95" s="103"/>
      <c r="AU95" s="103">
        <v>35</v>
      </c>
      <c r="AV95" s="103">
        <v>60</v>
      </c>
      <c r="AW95" s="103">
        <v>45</v>
      </c>
      <c r="AX95" s="103"/>
      <c r="AY95" s="103">
        <v>7</v>
      </c>
      <c r="AZ95" s="103"/>
      <c r="BA95" s="103">
        <v>112</v>
      </c>
      <c r="BB95" s="103">
        <v>112</v>
      </c>
      <c r="BC95" s="103"/>
      <c r="BD95" s="103"/>
      <c r="BE95" s="103"/>
      <c r="BF95" s="103" t="s">
        <v>81</v>
      </c>
      <c r="BG95" s="103">
        <v>0</v>
      </c>
      <c r="BH95" s="103">
        <v>0</v>
      </c>
      <c r="BI95" s="103" t="s">
        <v>81</v>
      </c>
      <c r="BJ95" s="103">
        <v>0</v>
      </c>
      <c r="BK95" s="103">
        <v>0</v>
      </c>
      <c r="BL95" s="103" t="s">
        <v>81</v>
      </c>
      <c r="BM95" s="103">
        <v>0</v>
      </c>
      <c r="BN95" s="103">
        <v>0</v>
      </c>
      <c r="BO95" s="103">
        <v>8</v>
      </c>
      <c r="BP95" s="103">
        <v>7</v>
      </c>
      <c r="BQ95" s="103"/>
      <c r="BR95" s="103">
        <v>10</v>
      </c>
      <c r="BS95" s="103"/>
      <c r="BT95" s="103"/>
      <c r="BU95" s="103"/>
      <c r="BV95" s="103">
        <v>4</v>
      </c>
      <c r="BW95" s="103"/>
      <c r="BX95" s="104">
        <v>43831</v>
      </c>
      <c r="BY95" s="103">
        <f>DAY(EOMONTH(Base_Encuestas[[#This Row],[FECHA]],0))</f>
        <v>31</v>
      </c>
      <c r="BZ9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5" s="105">
        <f>+YEAR(Base_Encuestas[[#This Row],[FECHA]])</f>
        <v>2020</v>
      </c>
    </row>
    <row r="96" spans="1:79">
      <c r="A96" s="100" t="s">
        <v>82</v>
      </c>
      <c r="B96" s="100" t="s">
        <v>77</v>
      </c>
      <c r="C96" s="100" t="s">
        <v>78</v>
      </c>
      <c r="D96" s="102">
        <v>13</v>
      </c>
      <c r="E96" s="103">
        <v>17</v>
      </c>
      <c r="F96" s="103"/>
      <c r="G96" s="103"/>
      <c r="H96" s="103"/>
      <c r="I96" s="103">
        <v>52.66</v>
      </c>
      <c r="J96" s="103">
        <f>Base_Encuestas[[#This Row],[VENTAS POR ALOJAMIENTO DURANTE EL MES DE LA ENCUESTA]]/1000</f>
        <v>5.2659999999999998E-2</v>
      </c>
      <c r="K96" s="103">
        <v>100</v>
      </c>
      <c r="L96" s="103">
        <v>17</v>
      </c>
      <c r="M96" s="103">
        <v>0</v>
      </c>
      <c r="N96" s="103">
        <v>0</v>
      </c>
      <c r="O96" s="103">
        <v>0</v>
      </c>
      <c r="P96" s="102">
        <v>117</v>
      </c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>
        <v>62</v>
      </c>
      <c r="AB96" s="103">
        <v>3</v>
      </c>
      <c r="AC96" s="103">
        <v>65</v>
      </c>
      <c r="AD96" s="103">
        <v>62</v>
      </c>
      <c r="AE96" s="103">
        <v>3</v>
      </c>
      <c r="AF96" s="103">
        <v>65</v>
      </c>
      <c r="AG96" s="103" t="s">
        <v>79</v>
      </c>
      <c r="AH96" s="103" t="s">
        <v>122</v>
      </c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>
        <v>0</v>
      </c>
      <c r="AV96" s="103"/>
      <c r="AW96" s="103"/>
      <c r="AX96" s="103"/>
      <c r="AY96" s="103"/>
      <c r="AZ96" s="103"/>
      <c r="BA96" s="103">
        <v>0</v>
      </c>
      <c r="BB96" s="103"/>
      <c r="BC96" s="103"/>
      <c r="BD96" s="103"/>
      <c r="BE96" s="103"/>
      <c r="BF96" s="103"/>
      <c r="BG96" s="103"/>
      <c r="BH96" s="103"/>
      <c r="BI96" s="103"/>
      <c r="BJ96" s="103"/>
      <c r="BK96" s="103"/>
      <c r="BL96" s="103"/>
      <c r="BM96" s="103"/>
      <c r="BN96" s="103"/>
      <c r="BO96" s="103"/>
      <c r="BP96" s="103"/>
      <c r="BQ96" s="103"/>
      <c r="BR96" s="103"/>
      <c r="BS96" s="103"/>
      <c r="BT96" s="103"/>
      <c r="BU96" s="103"/>
      <c r="BV96" s="103"/>
      <c r="BW96" s="103"/>
      <c r="BX96" s="104">
        <v>43831</v>
      </c>
      <c r="BY96" s="103">
        <f>DAY(EOMONTH(Base_Encuestas[[#This Row],[FECHA]],0))</f>
        <v>31</v>
      </c>
      <c r="BZ9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6" s="105">
        <f>+YEAR(Base_Encuestas[[#This Row],[FECHA]])</f>
        <v>2020</v>
      </c>
    </row>
    <row r="97" spans="1:79">
      <c r="A97" s="100" t="s">
        <v>93</v>
      </c>
      <c r="B97" s="100" t="s">
        <v>77</v>
      </c>
      <c r="C97" s="100" t="s">
        <v>101</v>
      </c>
      <c r="D97" s="102">
        <v>279</v>
      </c>
      <c r="E97" s="103">
        <v>372</v>
      </c>
      <c r="F97" s="103"/>
      <c r="G97" s="103"/>
      <c r="H97" s="103"/>
      <c r="I97" s="103">
        <v>409.38</v>
      </c>
      <c r="J97" s="103">
        <f>Base_Encuestas[[#This Row],[VENTAS POR ALOJAMIENTO DURANTE EL MES DE LA ENCUESTA]]/1000</f>
        <v>0.40938000000000002</v>
      </c>
      <c r="K97" s="103">
        <v>10</v>
      </c>
      <c r="L97" s="103">
        <v>2</v>
      </c>
      <c r="M97" s="103">
        <v>0</v>
      </c>
      <c r="N97" s="103">
        <v>0</v>
      </c>
      <c r="O97" s="103">
        <v>0</v>
      </c>
      <c r="P97" s="102">
        <v>12</v>
      </c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>
        <v>10</v>
      </c>
      <c r="AB97" s="103">
        <v>2</v>
      </c>
      <c r="AC97" s="103">
        <v>12</v>
      </c>
      <c r="AD97" s="103">
        <v>10</v>
      </c>
      <c r="AE97" s="103">
        <v>2</v>
      </c>
      <c r="AF97" s="103">
        <v>12</v>
      </c>
      <c r="AG97" s="103" t="s">
        <v>79</v>
      </c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>
        <v>10</v>
      </c>
      <c r="AW97" s="103">
        <v>2</v>
      </c>
      <c r="AX97" s="103"/>
      <c r="AY97" s="103"/>
      <c r="AZ97" s="103"/>
      <c r="BA97" s="103">
        <v>12</v>
      </c>
      <c r="BB97" s="103">
        <v>2</v>
      </c>
      <c r="BC97" s="103" t="s">
        <v>80</v>
      </c>
      <c r="BD97" s="103">
        <v>5</v>
      </c>
      <c r="BE97" s="103">
        <v>5</v>
      </c>
      <c r="BF97" s="103" t="s">
        <v>81</v>
      </c>
      <c r="BG97" s="103">
        <v>0</v>
      </c>
      <c r="BH97" s="103">
        <v>0</v>
      </c>
      <c r="BI97" s="103" t="s">
        <v>81</v>
      </c>
      <c r="BJ97" s="103">
        <v>0</v>
      </c>
      <c r="BK97" s="103">
        <v>0</v>
      </c>
      <c r="BL97" s="103" t="s">
        <v>81</v>
      </c>
      <c r="BM97" s="103">
        <v>0</v>
      </c>
      <c r="BN97" s="103">
        <v>0</v>
      </c>
      <c r="BO97" s="103">
        <v>4</v>
      </c>
      <c r="BP97" s="103"/>
      <c r="BQ97" s="103"/>
      <c r="BR97" s="103"/>
      <c r="BS97" s="103"/>
      <c r="BT97" s="103"/>
      <c r="BU97" s="103"/>
      <c r="BV97" s="103"/>
      <c r="BW97" s="103"/>
      <c r="BX97" s="104">
        <v>43831</v>
      </c>
      <c r="BY97" s="103">
        <f>DAY(EOMONTH(Base_Encuestas[[#This Row],[FECHA]],0))</f>
        <v>31</v>
      </c>
      <c r="BZ9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7" s="105">
        <f>+YEAR(Base_Encuestas[[#This Row],[FECHA]])</f>
        <v>2020</v>
      </c>
    </row>
    <row r="98" spans="1:79">
      <c r="A98" s="100" t="s">
        <v>109</v>
      </c>
      <c r="B98" s="100" t="s">
        <v>77</v>
      </c>
      <c r="C98" s="100" t="s">
        <v>78</v>
      </c>
      <c r="D98" s="102">
        <v>40</v>
      </c>
      <c r="E98" s="103"/>
      <c r="F98" s="103"/>
      <c r="G98" s="103"/>
      <c r="H98" s="103"/>
      <c r="I98" s="103"/>
      <c r="J98" s="103"/>
      <c r="K98" s="103">
        <v>40</v>
      </c>
      <c r="L98" s="103">
        <v>0</v>
      </c>
      <c r="M98" s="103">
        <v>0</v>
      </c>
      <c r="N98" s="103">
        <v>0</v>
      </c>
      <c r="O98" s="103">
        <v>0</v>
      </c>
      <c r="P98" s="102">
        <v>40</v>
      </c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>
        <v>3</v>
      </c>
      <c r="AB98" s="103">
        <v>2</v>
      </c>
      <c r="AC98" s="103">
        <v>5</v>
      </c>
      <c r="AD98" s="103">
        <v>14</v>
      </c>
      <c r="AE98" s="103">
        <v>2</v>
      </c>
      <c r="AF98" s="103">
        <v>16</v>
      </c>
      <c r="AG98" s="103" t="s">
        <v>83</v>
      </c>
      <c r="AH98" s="103" t="s">
        <v>110</v>
      </c>
      <c r="AI98" s="103">
        <v>2</v>
      </c>
      <c r="AJ98" s="103">
        <v>4</v>
      </c>
      <c r="AK98" s="103"/>
      <c r="AL98" s="103"/>
      <c r="AM98" s="103">
        <v>2</v>
      </c>
      <c r="AN98" s="103">
        <v>4</v>
      </c>
      <c r="AO98" s="103"/>
      <c r="AP98" s="103"/>
      <c r="AQ98" s="103">
        <v>0</v>
      </c>
      <c r="AR98" s="103">
        <v>1</v>
      </c>
      <c r="AS98" s="103"/>
      <c r="AT98" s="103"/>
      <c r="AU98" s="103">
        <v>13</v>
      </c>
      <c r="AV98" s="103">
        <v>2</v>
      </c>
      <c r="AW98" s="103"/>
      <c r="AX98" s="103"/>
      <c r="AY98" s="103"/>
      <c r="AZ98" s="103"/>
      <c r="BA98" s="103">
        <v>2</v>
      </c>
      <c r="BB98" s="103">
        <v>2</v>
      </c>
      <c r="BC98" s="103" t="s">
        <v>80</v>
      </c>
      <c r="BD98" s="103">
        <v>10</v>
      </c>
      <c r="BE98" s="103">
        <v>10</v>
      </c>
      <c r="BF98" s="103" t="s">
        <v>119</v>
      </c>
      <c r="BG98" s="103">
        <v>20</v>
      </c>
      <c r="BH98" s="103">
        <v>20</v>
      </c>
      <c r="BI98" s="103" t="s">
        <v>80</v>
      </c>
      <c r="BJ98" s="103">
        <v>2</v>
      </c>
      <c r="BK98" s="103">
        <v>2</v>
      </c>
      <c r="BL98" s="103" t="s">
        <v>80</v>
      </c>
      <c r="BM98" s="103">
        <v>2</v>
      </c>
      <c r="BN98" s="103">
        <v>2</v>
      </c>
      <c r="BO98" s="103">
        <v>10</v>
      </c>
      <c r="BP98" s="103"/>
      <c r="BQ98" s="103"/>
      <c r="BR98" s="103"/>
      <c r="BS98" s="103"/>
      <c r="BT98" s="103"/>
      <c r="BU98" s="103"/>
      <c r="BV98" s="103"/>
      <c r="BW98" s="103"/>
      <c r="BX98" s="104">
        <v>43831</v>
      </c>
      <c r="BY98" s="103">
        <f>DAY(EOMONTH(Base_Encuestas[[#This Row],[FECHA]],0))</f>
        <v>31</v>
      </c>
      <c r="BZ9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8" s="105">
        <f>+YEAR(Base_Encuestas[[#This Row],[FECHA]])</f>
        <v>2020</v>
      </c>
    </row>
    <row r="99" spans="1:79">
      <c r="A99" s="100" t="s">
        <v>76</v>
      </c>
      <c r="B99" s="100" t="s">
        <v>88</v>
      </c>
      <c r="C99" s="100" t="s">
        <v>78</v>
      </c>
      <c r="D99" s="102">
        <v>44</v>
      </c>
      <c r="E99" s="103">
        <v>80</v>
      </c>
      <c r="F99" s="103"/>
      <c r="G99" s="103"/>
      <c r="H99" s="103"/>
      <c r="I99" s="103">
        <v>37430.589999999997</v>
      </c>
      <c r="J99" s="103">
        <f>Base_Encuestas[[#This Row],[VENTAS POR ALOJAMIENTO DURANTE EL MES DE LA ENCUESTA]]/1000</f>
        <v>37.430589999999995</v>
      </c>
      <c r="K99" s="103">
        <v>232</v>
      </c>
      <c r="L99" s="103">
        <v>437</v>
      </c>
      <c r="M99" s="103">
        <v>0</v>
      </c>
      <c r="N99" s="103">
        <v>0</v>
      </c>
      <c r="O99" s="103">
        <v>0</v>
      </c>
      <c r="P99" s="102">
        <v>669</v>
      </c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>
        <v>14</v>
      </c>
      <c r="AB99" s="103">
        <v>1084</v>
      </c>
      <c r="AC99" s="103">
        <v>1098</v>
      </c>
      <c r="AD99" s="103">
        <v>14</v>
      </c>
      <c r="AE99" s="103">
        <v>1084</v>
      </c>
      <c r="AF99" s="103">
        <v>1098</v>
      </c>
      <c r="AG99" s="103" t="s">
        <v>79</v>
      </c>
      <c r="AH99" s="103" t="s">
        <v>122</v>
      </c>
      <c r="AI99" s="103">
        <v>0</v>
      </c>
      <c r="AJ99" s="103">
        <v>2</v>
      </c>
      <c r="AK99" s="103">
        <v>11</v>
      </c>
      <c r="AL99" s="103">
        <v>7</v>
      </c>
      <c r="AM99" s="103"/>
      <c r="AN99" s="103"/>
      <c r="AO99" s="103"/>
      <c r="AP99" s="103"/>
      <c r="AQ99" s="103"/>
      <c r="AR99" s="103"/>
      <c r="AS99" s="103"/>
      <c r="AT99" s="103"/>
      <c r="AU99" s="103">
        <v>20</v>
      </c>
      <c r="AV99" s="103">
        <v>184</v>
      </c>
      <c r="AW99" s="103">
        <v>346</v>
      </c>
      <c r="AX99" s="103"/>
      <c r="AY99" s="103"/>
      <c r="AZ99" s="103"/>
      <c r="BA99" s="103">
        <v>530</v>
      </c>
      <c r="BB99" s="103">
        <v>1033</v>
      </c>
      <c r="BC99" s="103" t="s">
        <v>86</v>
      </c>
      <c r="BD99" s="103">
        <v>2</v>
      </c>
      <c r="BE99" s="103">
        <v>-2</v>
      </c>
      <c r="BF99" s="103" t="s">
        <v>81</v>
      </c>
      <c r="BG99" s="103">
        <v>0</v>
      </c>
      <c r="BH99" s="103">
        <v>0</v>
      </c>
      <c r="BI99" s="103" t="s">
        <v>81</v>
      </c>
      <c r="BJ99" s="103">
        <v>0</v>
      </c>
      <c r="BK99" s="103">
        <v>0</v>
      </c>
      <c r="BL99" s="103" t="s">
        <v>81</v>
      </c>
      <c r="BM99" s="103">
        <v>0</v>
      </c>
      <c r="BN99" s="103">
        <v>0</v>
      </c>
      <c r="BO99" s="103">
        <v>10</v>
      </c>
      <c r="BP99" s="103">
        <v>13</v>
      </c>
      <c r="BQ99" s="103"/>
      <c r="BR99" s="103"/>
      <c r="BS99" s="103"/>
      <c r="BT99" s="103"/>
      <c r="BU99" s="103"/>
      <c r="BV99" s="103"/>
      <c r="BW99" s="103"/>
      <c r="BX99" s="104">
        <v>43831</v>
      </c>
      <c r="BY99" s="103">
        <f>DAY(EOMONTH(Base_Encuestas[[#This Row],[FECHA]],0))</f>
        <v>31</v>
      </c>
      <c r="BZ9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9" s="105">
        <f>+YEAR(Base_Encuestas[[#This Row],[FECHA]])</f>
        <v>2020</v>
      </c>
    </row>
    <row r="100" spans="1:79">
      <c r="A100" s="100" t="s">
        <v>93</v>
      </c>
      <c r="B100" s="100" t="s">
        <v>77</v>
      </c>
      <c r="C100" s="100" t="s">
        <v>78</v>
      </c>
      <c r="D100" s="102">
        <v>18</v>
      </c>
      <c r="E100" s="103"/>
      <c r="F100" s="103"/>
      <c r="G100" s="103"/>
      <c r="H100" s="103"/>
      <c r="I100" s="103">
        <v>14482.13</v>
      </c>
      <c r="J100" s="103">
        <f>Base_Encuestas[[#This Row],[VENTAS POR ALOJAMIENTO DURANTE EL MES DE LA ENCUESTA]]/1000</f>
        <v>14.48213</v>
      </c>
      <c r="K100" s="103"/>
      <c r="L100" s="103"/>
      <c r="M100" s="103"/>
      <c r="N100" s="103"/>
      <c r="O100" s="103"/>
      <c r="P100" s="102">
        <v>0</v>
      </c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>
        <v>6</v>
      </c>
      <c r="AE100" s="103">
        <v>0</v>
      </c>
      <c r="AF100" s="103">
        <v>6</v>
      </c>
      <c r="AG100" s="103" t="s">
        <v>79</v>
      </c>
      <c r="AH100" s="103" t="s">
        <v>122</v>
      </c>
      <c r="AI100" s="103">
        <v>2</v>
      </c>
      <c r="AJ100" s="103">
        <v>4</v>
      </c>
      <c r="AK100" s="103">
        <v>1</v>
      </c>
      <c r="AL100" s="103">
        <v>2</v>
      </c>
      <c r="AM100" s="103"/>
      <c r="AN100" s="103"/>
      <c r="AO100" s="103"/>
      <c r="AP100" s="103"/>
      <c r="AQ100" s="103"/>
      <c r="AR100" s="103"/>
      <c r="AS100" s="103"/>
      <c r="AT100" s="103"/>
      <c r="AU100" s="103">
        <v>9</v>
      </c>
      <c r="AV100" s="103"/>
      <c r="AW100" s="103"/>
      <c r="AX100" s="103"/>
      <c r="AY100" s="103"/>
      <c r="AZ100" s="103"/>
      <c r="BA100" s="103">
        <v>0</v>
      </c>
      <c r="BB100" s="103"/>
      <c r="BC100" s="103"/>
      <c r="BD100" s="103"/>
      <c r="BE100" s="103"/>
      <c r="BF100" s="103"/>
      <c r="BG100" s="103"/>
      <c r="BH100" s="103"/>
      <c r="BI100" s="103" t="s">
        <v>81</v>
      </c>
      <c r="BJ100" s="103">
        <v>0</v>
      </c>
      <c r="BK100" s="103">
        <v>0</v>
      </c>
      <c r="BL100" s="103" t="s">
        <v>81</v>
      </c>
      <c r="BM100" s="103">
        <v>0</v>
      </c>
      <c r="BN100" s="103">
        <v>0</v>
      </c>
      <c r="BO100" s="103">
        <v>10</v>
      </c>
      <c r="BP100" s="103"/>
      <c r="BQ100" s="103"/>
      <c r="BR100" s="103"/>
      <c r="BS100" s="103"/>
      <c r="BT100" s="103"/>
      <c r="BU100" s="103"/>
      <c r="BV100" s="103"/>
      <c r="BW100" s="103"/>
      <c r="BX100" s="104">
        <v>43831</v>
      </c>
      <c r="BY100" s="103">
        <f>DAY(EOMONTH(Base_Encuestas[[#This Row],[FECHA]],0))</f>
        <v>31</v>
      </c>
      <c r="BZ10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0" s="105">
        <f>+YEAR(Base_Encuestas[[#This Row],[FECHA]])</f>
        <v>2020</v>
      </c>
    </row>
    <row r="101" spans="1:79">
      <c r="A101" s="100" t="s">
        <v>97</v>
      </c>
      <c r="B101" s="100" t="s">
        <v>94</v>
      </c>
      <c r="C101" s="100" t="s">
        <v>78</v>
      </c>
      <c r="D101" s="102">
        <v>10</v>
      </c>
      <c r="E101" s="103">
        <v>26</v>
      </c>
      <c r="F101" s="103"/>
      <c r="G101" s="103"/>
      <c r="H101" s="103"/>
      <c r="I101" s="103"/>
      <c r="J101" s="103"/>
      <c r="K101" s="103">
        <v>0</v>
      </c>
      <c r="L101" s="103">
        <v>130</v>
      </c>
      <c r="M101" s="103">
        <v>5</v>
      </c>
      <c r="N101" s="103">
        <v>0</v>
      </c>
      <c r="O101" s="103">
        <v>0</v>
      </c>
      <c r="P101" s="102">
        <v>135</v>
      </c>
      <c r="Q101" s="103">
        <v>0</v>
      </c>
      <c r="R101" s="103">
        <v>8</v>
      </c>
      <c r="S101" s="103">
        <v>0</v>
      </c>
      <c r="T101" s="103">
        <v>0</v>
      </c>
      <c r="U101" s="103">
        <v>0</v>
      </c>
      <c r="V101" s="103">
        <v>0</v>
      </c>
      <c r="W101" s="103">
        <v>0</v>
      </c>
      <c r="X101" s="103">
        <v>5</v>
      </c>
      <c r="Y101" s="103">
        <v>0</v>
      </c>
      <c r="Z101" s="103">
        <v>0</v>
      </c>
      <c r="AA101" s="103">
        <v>6</v>
      </c>
      <c r="AB101" s="103">
        <v>50</v>
      </c>
      <c r="AC101" s="103">
        <v>56</v>
      </c>
      <c r="AD101" s="103">
        <v>0</v>
      </c>
      <c r="AE101" s="103">
        <v>120</v>
      </c>
      <c r="AF101" s="103">
        <v>120</v>
      </c>
      <c r="AG101" s="103" t="s">
        <v>83</v>
      </c>
      <c r="AH101" s="103" t="s">
        <v>123</v>
      </c>
      <c r="AI101" s="103">
        <v>2</v>
      </c>
      <c r="AJ101" s="103">
        <v>2</v>
      </c>
      <c r="AK101" s="103">
        <v>5</v>
      </c>
      <c r="AL101" s="103">
        <v>2</v>
      </c>
      <c r="AM101" s="103"/>
      <c r="AN101" s="103"/>
      <c r="AO101" s="103"/>
      <c r="AP101" s="103"/>
      <c r="AQ101" s="103"/>
      <c r="AR101" s="103"/>
      <c r="AS101" s="103"/>
      <c r="AT101" s="103"/>
      <c r="AU101" s="103">
        <v>11</v>
      </c>
      <c r="AV101" s="103"/>
      <c r="AW101" s="103">
        <v>150</v>
      </c>
      <c r="AX101" s="103"/>
      <c r="AY101" s="103"/>
      <c r="AZ101" s="103"/>
      <c r="BA101" s="103">
        <v>150</v>
      </c>
      <c r="BB101" s="103">
        <v>150</v>
      </c>
      <c r="BC101" s="103" t="s">
        <v>80</v>
      </c>
      <c r="BD101" s="103">
        <v>5</v>
      </c>
      <c r="BE101" s="103">
        <v>5</v>
      </c>
      <c r="BF101" s="103" t="s">
        <v>119</v>
      </c>
      <c r="BG101" s="103">
        <v>5</v>
      </c>
      <c r="BH101" s="103">
        <v>5</v>
      </c>
      <c r="BI101" s="103" t="s">
        <v>81</v>
      </c>
      <c r="BJ101" s="103">
        <v>0</v>
      </c>
      <c r="BK101" s="103">
        <v>0</v>
      </c>
      <c r="BL101" s="103" t="s">
        <v>81</v>
      </c>
      <c r="BM101" s="103">
        <v>0</v>
      </c>
      <c r="BN101" s="103">
        <v>0</v>
      </c>
      <c r="BO101" s="103"/>
      <c r="BP101" s="103">
        <v>10</v>
      </c>
      <c r="BQ101" s="103"/>
      <c r="BR101" s="103"/>
      <c r="BS101" s="103"/>
      <c r="BT101" s="103"/>
      <c r="BU101" s="103"/>
      <c r="BV101" s="103"/>
      <c r="BW101" s="103"/>
      <c r="BX101" s="104">
        <v>43831</v>
      </c>
      <c r="BY101" s="103">
        <f>DAY(EOMONTH(Base_Encuestas[[#This Row],[FECHA]],0))</f>
        <v>31</v>
      </c>
      <c r="BZ10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1" s="105">
        <f>+YEAR(Base_Encuestas[[#This Row],[FECHA]])</f>
        <v>2020</v>
      </c>
    </row>
    <row r="102" spans="1:79">
      <c r="A102" s="100" t="s">
        <v>97</v>
      </c>
      <c r="B102" s="100" t="s">
        <v>77</v>
      </c>
      <c r="C102" s="100" t="s">
        <v>78</v>
      </c>
      <c r="D102" s="102">
        <v>41</v>
      </c>
      <c r="E102" s="103">
        <v>99</v>
      </c>
      <c r="F102" s="103"/>
      <c r="G102" s="103"/>
      <c r="H102" s="103"/>
      <c r="I102" s="103">
        <v>5000</v>
      </c>
      <c r="J102" s="103">
        <f>Base_Encuestas[[#This Row],[VENTAS POR ALOJAMIENTO DURANTE EL MES DE LA ENCUESTA]]/1000</f>
        <v>5</v>
      </c>
      <c r="K102" s="103">
        <v>91</v>
      </c>
      <c r="L102" s="103">
        <v>77</v>
      </c>
      <c r="M102" s="103">
        <v>16</v>
      </c>
      <c r="N102" s="103">
        <v>1</v>
      </c>
      <c r="O102" s="103">
        <v>0</v>
      </c>
      <c r="P102" s="102">
        <v>185</v>
      </c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>
        <v>294</v>
      </c>
      <c r="AB102" s="103">
        <v>3</v>
      </c>
      <c r="AC102" s="103">
        <v>297</v>
      </c>
      <c r="AD102" s="103">
        <v>294</v>
      </c>
      <c r="AE102" s="103">
        <v>3</v>
      </c>
      <c r="AF102" s="103">
        <v>297</v>
      </c>
      <c r="AG102" s="103" t="s">
        <v>79</v>
      </c>
      <c r="AH102" s="103"/>
      <c r="AI102" s="103">
        <v>1</v>
      </c>
      <c r="AJ102" s="103">
        <v>2</v>
      </c>
      <c r="AK102" s="103">
        <v>1</v>
      </c>
      <c r="AL102" s="103">
        <v>4</v>
      </c>
      <c r="AM102" s="103"/>
      <c r="AN102" s="103"/>
      <c r="AO102" s="103"/>
      <c r="AP102" s="103"/>
      <c r="AQ102" s="103"/>
      <c r="AR102" s="103"/>
      <c r="AS102" s="103"/>
      <c r="AT102" s="103"/>
      <c r="AU102" s="103">
        <v>8</v>
      </c>
      <c r="AV102" s="103">
        <v>4</v>
      </c>
      <c r="AW102" s="103">
        <v>7</v>
      </c>
      <c r="AX102" s="103"/>
      <c r="AY102" s="103"/>
      <c r="AZ102" s="103"/>
      <c r="BA102" s="103">
        <v>11</v>
      </c>
      <c r="BB102" s="103">
        <v>11</v>
      </c>
      <c r="BC102" s="103"/>
      <c r="BD102" s="103"/>
      <c r="BE102" s="103"/>
      <c r="BF102" s="103" t="s">
        <v>81</v>
      </c>
      <c r="BG102" s="103">
        <v>0</v>
      </c>
      <c r="BH102" s="103">
        <v>0</v>
      </c>
      <c r="BI102" s="103" t="s">
        <v>81</v>
      </c>
      <c r="BJ102" s="103">
        <v>0</v>
      </c>
      <c r="BK102" s="103">
        <v>0</v>
      </c>
      <c r="BL102" s="103" t="s">
        <v>81</v>
      </c>
      <c r="BM102" s="103">
        <v>0</v>
      </c>
      <c r="BN102" s="103">
        <v>0</v>
      </c>
      <c r="BO102" s="103">
        <v>3</v>
      </c>
      <c r="BP102" s="103">
        <v>10</v>
      </c>
      <c r="BQ102" s="103">
        <v>8</v>
      </c>
      <c r="BR102" s="103">
        <v>3</v>
      </c>
      <c r="BS102" s="103"/>
      <c r="BT102" s="103"/>
      <c r="BU102" s="103"/>
      <c r="BV102" s="103">
        <v>4</v>
      </c>
      <c r="BW102" s="103"/>
      <c r="BX102" s="104">
        <v>43831</v>
      </c>
      <c r="BY102" s="103">
        <f>DAY(EOMONTH(Base_Encuestas[[#This Row],[FECHA]],0))</f>
        <v>31</v>
      </c>
      <c r="BZ10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2" s="105">
        <f>+YEAR(Base_Encuestas[[#This Row],[FECHA]])</f>
        <v>2020</v>
      </c>
    </row>
    <row r="103" spans="1:79">
      <c r="A103" s="100" t="s">
        <v>93</v>
      </c>
      <c r="B103" s="100" t="s">
        <v>77</v>
      </c>
      <c r="C103" s="100" t="s">
        <v>101</v>
      </c>
      <c r="D103" s="102">
        <v>5</v>
      </c>
      <c r="E103" s="103">
        <v>5</v>
      </c>
      <c r="F103" s="103"/>
      <c r="G103" s="103"/>
      <c r="H103" s="103"/>
      <c r="I103" s="103">
        <v>199.69</v>
      </c>
      <c r="J103" s="103">
        <f>Base_Encuestas[[#This Row],[VENTAS POR ALOJAMIENTO DURANTE EL MES DE LA ENCUESTA]]/1000</f>
        <v>0.19969000000000001</v>
      </c>
      <c r="K103" s="103">
        <v>29</v>
      </c>
      <c r="L103" s="103">
        <v>0</v>
      </c>
      <c r="M103" s="103">
        <v>0</v>
      </c>
      <c r="N103" s="103">
        <v>0</v>
      </c>
      <c r="O103" s="103">
        <v>0</v>
      </c>
      <c r="P103" s="102">
        <v>29</v>
      </c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>
        <v>3</v>
      </c>
      <c r="AB103" s="103">
        <v>4</v>
      </c>
      <c r="AC103" s="103">
        <v>7</v>
      </c>
      <c r="AD103" s="103">
        <v>60</v>
      </c>
      <c r="AE103" s="103">
        <v>4</v>
      </c>
      <c r="AF103" s="103">
        <v>64</v>
      </c>
      <c r="AG103" s="103" t="s">
        <v>79</v>
      </c>
      <c r="AH103" s="103" t="s">
        <v>122</v>
      </c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>
        <v>4</v>
      </c>
      <c r="AW103" s="103"/>
      <c r="AX103" s="103"/>
      <c r="AY103" s="103"/>
      <c r="AZ103" s="103"/>
      <c r="BA103" s="103">
        <v>4</v>
      </c>
      <c r="BB103" s="103">
        <v>32</v>
      </c>
      <c r="BC103" s="103" t="s">
        <v>81</v>
      </c>
      <c r="BD103" s="103">
        <v>0</v>
      </c>
      <c r="BE103" s="103">
        <v>0</v>
      </c>
      <c r="BF103" s="103" t="s">
        <v>81</v>
      </c>
      <c r="BG103" s="103">
        <v>0</v>
      </c>
      <c r="BH103" s="103">
        <v>0</v>
      </c>
      <c r="BI103" s="103" t="s">
        <v>81</v>
      </c>
      <c r="BJ103" s="103">
        <v>0</v>
      </c>
      <c r="BK103" s="103">
        <v>0</v>
      </c>
      <c r="BL103" s="103" t="s">
        <v>81</v>
      </c>
      <c r="BM103" s="103">
        <v>0</v>
      </c>
      <c r="BN103" s="103">
        <v>0</v>
      </c>
      <c r="BO103" s="103"/>
      <c r="BP103" s="103"/>
      <c r="BQ103" s="103"/>
      <c r="BR103" s="103"/>
      <c r="BS103" s="103"/>
      <c r="BT103" s="103"/>
      <c r="BU103" s="103"/>
      <c r="BV103" s="103"/>
      <c r="BW103" s="103"/>
      <c r="BX103" s="104">
        <v>43831</v>
      </c>
      <c r="BY103" s="103">
        <f>DAY(EOMONTH(Base_Encuestas[[#This Row],[FECHA]],0))</f>
        <v>31</v>
      </c>
      <c r="BZ10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3" s="105">
        <f>+YEAR(Base_Encuestas[[#This Row],[FECHA]])</f>
        <v>2020</v>
      </c>
    </row>
    <row r="104" spans="1:79">
      <c r="A104" s="100" t="s">
        <v>87</v>
      </c>
      <c r="B104" s="100" t="s">
        <v>88</v>
      </c>
      <c r="C104" s="100" t="s">
        <v>95</v>
      </c>
      <c r="D104" s="102">
        <v>17</v>
      </c>
      <c r="E104" s="103">
        <v>42</v>
      </c>
      <c r="F104" s="103"/>
      <c r="G104" s="103"/>
      <c r="H104" s="103"/>
      <c r="I104" s="103">
        <v>3299.15</v>
      </c>
      <c r="J104" s="103">
        <f>Base_Encuestas[[#This Row],[VENTAS POR ALOJAMIENTO DURANTE EL MES DE LA ENCUESTA]]/1000</f>
        <v>3.29915</v>
      </c>
      <c r="K104" s="103">
        <v>14</v>
      </c>
      <c r="L104" s="103">
        <v>9</v>
      </c>
      <c r="M104" s="103">
        <v>0</v>
      </c>
      <c r="N104" s="103">
        <v>0</v>
      </c>
      <c r="O104" s="103">
        <v>0</v>
      </c>
      <c r="P104" s="102">
        <v>23</v>
      </c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>
        <v>60</v>
      </c>
      <c r="AB104" s="103">
        <v>1</v>
      </c>
      <c r="AC104" s="103">
        <v>61</v>
      </c>
      <c r="AD104" s="103">
        <v>60</v>
      </c>
      <c r="AE104" s="103">
        <v>1</v>
      </c>
      <c r="AF104" s="103">
        <v>61</v>
      </c>
      <c r="AG104" s="103" t="s">
        <v>83</v>
      </c>
      <c r="AH104" s="103" t="s">
        <v>124</v>
      </c>
      <c r="AI104" s="103"/>
      <c r="AJ104" s="103"/>
      <c r="AK104" s="103"/>
      <c r="AL104" s="103"/>
      <c r="AM104" s="103"/>
      <c r="AN104" s="103"/>
      <c r="AO104" s="103"/>
      <c r="AP104" s="103"/>
      <c r="AQ104" s="103">
        <v>1</v>
      </c>
      <c r="AR104" s="103">
        <v>0</v>
      </c>
      <c r="AS104" s="103">
        <v>3</v>
      </c>
      <c r="AT104" s="103">
        <v>3</v>
      </c>
      <c r="AU104" s="103">
        <v>7</v>
      </c>
      <c r="AV104" s="103"/>
      <c r="AW104" s="103"/>
      <c r="AX104" s="103"/>
      <c r="AY104" s="103"/>
      <c r="AZ104" s="103">
        <v>1</v>
      </c>
      <c r="BA104" s="103">
        <v>0</v>
      </c>
      <c r="BB104" s="103">
        <v>1</v>
      </c>
      <c r="BC104" s="103" t="s">
        <v>80</v>
      </c>
      <c r="BD104" s="103">
        <v>25</v>
      </c>
      <c r="BE104" s="103">
        <v>25</v>
      </c>
      <c r="BF104" s="103" t="s">
        <v>81</v>
      </c>
      <c r="BG104" s="103">
        <v>0</v>
      </c>
      <c r="BH104" s="103">
        <v>0</v>
      </c>
      <c r="BI104" s="103" t="s">
        <v>81</v>
      </c>
      <c r="BJ104" s="103">
        <v>0</v>
      </c>
      <c r="BK104" s="103">
        <v>0</v>
      </c>
      <c r="BL104" s="103" t="s">
        <v>81</v>
      </c>
      <c r="BM104" s="103">
        <v>0</v>
      </c>
      <c r="BN104" s="103">
        <v>0</v>
      </c>
      <c r="BO104" s="103"/>
      <c r="BP104" s="103"/>
      <c r="BQ104" s="103"/>
      <c r="BR104" s="103"/>
      <c r="BS104" s="103">
        <v>14</v>
      </c>
      <c r="BT104" s="103"/>
      <c r="BU104" s="103"/>
      <c r="BV104" s="103"/>
      <c r="BW104" s="103"/>
      <c r="BX104" s="104">
        <v>43831</v>
      </c>
      <c r="BY104" s="103">
        <f>DAY(EOMONTH(Base_Encuestas[[#This Row],[FECHA]],0))</f>
        <v>31</v>
      </c>
      <c r="BZ10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4" s="105">
        <f>+YEAR(Base_Encuestas[[#This Row],[FECHA]])</f>
        <v>2020</v>
      </c>
    </row>
    <row r="105" spans="1:79">
      <c r="A105" s="100" t="s">
        <v>76</v>
      </c>
      <c r="B105" s="100" t="s">
        <v>88</v>
      </c>
      <c r="C105" s="100" t="s">
        <v>78</v>
      </c>
      <c r="D105" s="102">
        <v>12</v>
      </c>
      <c r="E105" s="103">
        <v>23</v>
      </c>
      <c r="F105" s="103"/>
      <c r="G105" s="103"/>
      <c r="H105" s="103"/>
      <c r="I105" s="103">
        <v>7000</v>
      </c>
      <c r="J105" s="103">
        <f>Base_Encuestas[[#This Row],[VENTAS POR ALOJAMIENTO DURANTE EL MES DE LA ENCUESTA]]/1000</f>
        <v>7</v>
      </c>
      <c r="K105" s="103">
        <v>11</v>
      </c>
      <c r="L105" s="103">
        <v>141</v>
      </c>
      <c r="M105" s="103">
        <v>3</v>
      </c>
      <c r="N105" s="103">
        <v>0</v>
      </c>
      <c r="O105" s="103">
        <v>0</v>
      </c>
      <c r="P105" s="102">
        <v>155</v>
      </c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>
        <v>4</v>
      </c>
      <c r="AB105" s="103">
        <v>151</v>
      </c>
      <c r="AC105" s="103">
        <v>155</v>
      </c>
      <c r="AD105" s="103">
        <v>4</v>
      </c>
      <c r="AE105" s="103">
        <v>151</v>
      </c>
      <c r="AF105" s="103">
        <v>155</v>
      </c>
      <c r="AG105" s="103" t="s">
        <v>79</v>
      </c>
      <c r="AH105" s="103"/>
      <c r="AI105" s="103">
        <v>1</v>
      </c>
      <c r="AJ105" s="103">
        <v>2</v>
      </c>
      <c r="AK105" s="103">
        <v>2</v>
      </c>
      <c r="AL105" s="103">
        <v>4</v>
      </c>
      <c r="AM105" s="103"/>
      <c r="AN105" s="103"/>
      <c r="AO105" s="103"/>
      <c r="AP105" s="103"/>
      <c r="AQ105" s="103"/>
      <c r="AR105" s="103"/>
      <c r="AS105" s="103"/>
      <c r="AT105" s="103"/>
      <c r="AU105" s="103">
        <v>9</v>
      </c>
      <c r="AV105" s="103">
        <v>8</v>
      </c>
      <c r="AW105" s="103">
        <v>70</v>
      </c>
      <c r="AX105" s="103">
        <v>2</v>
      </c>
      <c r="AY105" s="103"/>
      <c r="AZ105" s="103"/>
      <c r="BA105" s="103">
        <v>80</v>
      </c>
      <c r="BB105" s="103"/>
      <c r="BC105" s="103" t="s">
        <v>86</v>
      </c>
      <c r="BD105" s="103">
        <v>2</v>
      </c>
      <c r="BE105" s="103">
        <v>-2</v>
      </c>
      <c r="BF105" s="103" t="s">
        <v>81</v>
      </c>
      <c r="BG105" s="103">
        <v>0</v>
      </c>
      <c r="BH105" s="103">
        <v>0</v>
      </c>
      <c r="BI105" s="103" t="s">
        <v>81</v>
      </c>
      <c r="BJ105" s="103">
        <v>0</v>
      </c>
      <c r="BK105" s="103">
        <v>0</v>
      </c>
      <c r="BL105" s="103" t="s">
        <v>81</v>
      </c>
      <c r="BM105" s="103">
        <v>0</v>
      </c>
      <c r="BN105" s="103">
        <v>0</v>
      </c>
      <c r="BO105" s="103">
        <v>10</v>
      </c>
      <c r="BP105" s="103">
        <v>170</v>
      </c>
      <c r="BQ105" s="103"/>
      <c r="BR105" s="103"/>
      <c r="BS105" s="103"/>
      <c r="BT105" s="103"/>
      <c r="BU105" s="103"/>
      <c r="BV105" s="103"/>
      <c r="BW105" s="103"/>
      <c r="BX105" s="104">
        <v>43831</v>
      </c>
      <c r="BY105" s="103">
        <f>DAY(EOMONTH(Base_Encuestas[[#This Row],[FECHA]],0))</f>
        <v>31</v>
      </c>
      <c r="BZ10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5" s="105">
        <f>+YEAR(Base_Encuestas[[#This Row],[FECHA]])</f>
        <v>2020</v>
      </c>
    </row>
    <row r="106" spans="1:79">
      <c r="A106" s="100" t="s">
        <v>82</v>
      </c>
      <c r="B106" s="100" t="s">
        <v>77</v>
      </c>
      <c r="C106" s="100" t="s">
        <v>95</v>
      </c>
      <c r="D106" s="102">
        <v>5</v>
      </c>
      <c r="E106" s="103">
        <v>14</v>
      </c>
      <c r="F106" s="103"/>
      <c r="G106" s="103"/>
      <c r="H106" s="103"/>
      <c r="I106" s="103">
        <v>160</v>
      </c>
      <c r="J106" s="103">
        <f>Base_Encuestas[[#This Row],[VENTAS POR ALOJAMIENTO DURANTE EL MES DE LA ENCUESTA]]/1000</f>
        <v>0.16</v>
      </c>
      <c r="K106" s="103">
        <v>2</v>
      </c>
      <c r="L106" s="103">
        <v>0</v>
      </c>
      <c r="M106" s="103">
        <v>0</v>
      </c>
      <c r="N106" s="103">
        <v>0</v>
      </c>
      <c r="O106" s="103">
        <v>0</v>
      </c>
      <c r="P106" s="102">
        <v>2</v>
      </c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>
        <v>0</v>
      </c>
      <c r="AB106" s="103">
        <v>2</v>
      </c>
      <c r="AC106" s="103">
        <v>2</v>
      </c>
      <c r="AD106" s="103">
        <v>0</v>
      </c>
      <c r="AE106" s="103">
        <v>2</v>
      </c>
      <c r="AF106" s="103">
        <v>2</v>
      </c>
      <c r="AG106" s="103" t="s">
        <v>79</v>
      </c>
      <c r="AH106" s="103" t="s">
        <v>122</v>
      </c>
      <c r="AI106" s="103">
        <v>0</v>
      </c>
      <c r="AJ106" s="103">
        <v>1</v>
      </c>
      <c r="AK106" s="103">
        <v>1</v>
      </c>
      <c r="AL106" s="103">
        <v>0</v>
      </c>
      <c r="AM106" s="103"/>
      <c r="AN106" s="103"/>
      <c r="AO106" s="103"/>
      <c r="AP106" s="103"/>
      <c r="AQ106" s="103"/>
      <c r="AR106" s="103"/>
      <c r="AS106" s="103">
        <v>3</v>
      </c>
      <c r="AT106" s="103">
        <v>2</v>
      </c>
      <c r="AU106" s="103">
        <v>7</v>
      </c>
      <c r="AV106" s="103"/>
      <c r="AW106" s="103"/>
      <c r="AX106" s="103"/>
      <c r="AY106" s="103"/>
      <c r="AZ106" s="103"/>
      <c r="BA106" s="103">
        <v>0</v>
      </c>
      <c r="BB106" s="103"/>
      <c r="BC106" s="103" t="s">
        <v>81</v>
      </c>
      <c r="BD106" s="103">
        <v>0</v>
      </c>
      <c r="BE106" s="103">
        <v>0</v>
      </c>
      <c r="BF106" s="103" t="s">
        <v>81</v>
      </c>
      <c r="BG106" s="103">
        <v>0</v>
      </c>
      <c r="BH106" s="103">
        <v>0</v>
      </c>
      <c r="BI106" s="103" t="s">
        <v>81</v>
      </c>
      <c r="BJ106" s="103">
        <v>0</v>
      </c>
      <c r="BK106" s="103">
        <v>0</v>
      </c>
      <c r="BL106" s="103" t="s">
        <v>81</v>
      </c>
      <c r="BM106" s="103">
        <v>0</v>
      </c>
      <c r="BN106" s="103">
        <v>0</v>
      </c>
      <c r="BO106" s="103">
        <v>2</v>
      </c>
      <c r="BP106" s="103">
        <v>2</v>
      </c>
      <c r="BQ106" s="103">
        <v>1</v>
      </c>
      <c r="BR106" s="103"/>
      <c r="BS106" s="103"/>
      <c r="BT106" s="103"/>
      <c r="BU106" s="103"/>
      <c r="BV106" s="103">
        <v>1</v>
      </c>
      <c r="BW106" s="103"/>
      <c r="BX106" s="104">
        <v>43831</v>
      </c>
      <c r="BY106" s="103">
        <f>DAY(EOMONTH(Base_Encuestas[[#This Row],[FECHA]],0))</f>
        <v>31</v>
      </c>
      <c r="BZ10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6" s="105">
        <f>+YEAR(Base_Encuestas[[#This Row],[FECHA]])</f>
        <v>2020</v>
      </c>
    </row>
    <row r="107" spans="1:79">
      <c r="A107" s="100" t="s">
        <v>93</v>
      </c>
      <c r="B107" s="100" t="s">
        <v>94</v>
      </c>
      <c r="C107" s="100" t="s">
        <v>96</v>
      </c>
      <c r="D107" s="102">
        <v>7</v>
      </c>
      <c r="E107" s="103">
        <v>13</v>
      </c>
      <c r="F107" s="103"/>
      <c r="G107" s="103"/>
      <c r="H107" s="103"/>
      <c r="I107" s="103">
        <v>1363.79</v>
      </c>
      <c r="J107" s="103">
        <f>Base_Encuestas[[#This Row],[VENTAS POR ALOJAMIENTO DURANTE EL MES DE LA ENCUESTA]]/1000</f>
        <v>1.3637900000000001</v>
      </c>
      <c r="K107" s="103">
        <v>1</v>
      </c>
      <c r="L107" s="103">
        <v>10</v>
      </c>
      <c r="M107" s="103">
        <v>0</v>
      </c>
      <c r="N107" s="103">
        <v>1</v>
      </c>
      <c r="O107" s="103">
        <v>0</v>
      </c>
      <c r="P107" s="102">
        <v>12</v>
      </c>
      <c r="Q107" s="103">
        <v>0</v>
      </c>
      <c r="R107" s="103">
        <v>0</v>
      </c>
      <c r="S107" s="103">
        <v>0</v>
      </c>
      <c r="T107" s="103">
        <v>0</v>
      </c>
      <c r="U107" s="103">
        <v>0</v>
      </c>
      <c r="V107" s="103">
        <v>0</v>
      </c>
      <c r="W107" s="103">
        <v>0</v>
      </c>
      <c r="X107" s="103">
        <v>0</v>
      </c>
      <c r="Y107" s="103">
        <v>0</v>
      </c>
      <c r="Z107" s="103">
        <v>0</v>
      </c>
      <c r="AA107" s="103">
        <v>13</v>
      </c>
      <c r="AB107" s="103">
        <v>10</v>
      </c>
      <c r="AC107" s="103">
        <v>23</v>
      </c>
      <c r="AD107" s="103">
        <v>473</v>
      </c>
      <c r="AE107" s="103">
        <v>11</v>
      </c>
      <c r="AF107" s="103">
        <v>484</v>
      </c>
      <c r="AG107" s="103" t="s">
        <v>83</v>
      </c>
      <c r="AH107" s="103" t="s">
        <v>120</v>
      </c>
      <c r="AI107" s="103">
        <v>1</v>
      </c>
      <c r="AJ107" s="103">
        <v>0</v>
      </c>
      <c r="AK107" s="103">
        <v>2</v>
      </c>
      <c r="AL107" s="103">
        <v>2</v>
      </c>
      <c r="AM107" s="103"/>
      <c r="AN107" s="103"/>
      <c r="AO107" s="103"/>
      <c r="AP107" s="103"/>
      <c r="AQ107" s="103"/>
      <c r="AR107" s="103"/>
      <c r="AS107" s="103">
        <v>2</v>
      </c>
      <c r="AT107" s="103">
        <v>0</v>
      </c>
      <c r="AU107" s="103">
        <v>7</v>
      </c>
      <c r="AV107" s="103"/>
      <c r="AW107" s="103">
        <v>14</v>
      </c>
      <c r="AX107" s="103"/>
      <c r="AY107" s="103">
        <v>1</v>
      </c>
      <c r="AZ107" s="103"/>
      <c r="BA107" s="103">
        <v>15</v>
      </c>
      <c r="BB107" s="103">
        <v>15</v>
      </c>
      <c r="BC107" s="103" t="s">
        <v>80</v>
      </c>
      <c r="BD107" s="103">
        <v>20</v>
      </c>
      <c r="BE107" s="103">
        <v>20</v>
      </c>
      <c r="BF107" s="103" t="s">
        <v>81</v>
      </c>
      <c r="BG107" s="103">
        <v>0</v>
      </c>
      <c r="BH107" s="103">
        <v>0</v>
      </c>
      <c r="BI107" s="103" t="s">
        <v>81</v>
      </c>
      <c r="BJ107" s="103">
        <v>0</v>
      </c>
      <c r="BK107" s="103">
        <v>0</v>
      </c>
      <c r="BL107" s="103" t="s">
        <v>81</v>
      </c>
      <c r="BM107" s="103">
        <v>0</v>
      </c>
      <c r="BN107" s="103">
        <v>0</v>
      </c>
      <c r="BO107" s="103"/>
      <c r="BP107" s="103"/>
      <c r="BQ107" s="103"/>
      <c r="BR107" s="103"/>
      <c r="BS107" s="103"/>
      <c r="BT107" s="103"/>
      <c r="BU107" s="103"/>
      <c r="BV107" s="103"/>
      <c r="BW107" s="103"/>
      <c r="BX107" s="104">
        <v>43831</v>
      </c>
      <c r="BY107" s="103">
        <f>DAY(EOMONTH(Base_Encuestas[[#This Row],[FECHA]],0))</f>
        <v>31</v>
      </c>
      <c r="BZ10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7" s="105">
        <f>+YEAR(Base_Encuestas[[#This Row],[FECHA]])</f>
        <v>2020</v>
      </c>
    </row>
    <row r="108" spans="1:79">
      <c r="A108" s="100" t="s">
        <v>76</v>
      </c>
      <c r="B108" s="100" t="s">
        <v>77</v>
      </c>
      <c r="C108" s="100" t="s">
        <v>78</v>
      </c>
      <c r="D108" s="102">
        <v>340</v>
      </c>
      <c r="E108" s="103">
        <v>600</v>
      </c>
      <c r="F108" s="103"/>
      <c r="G108" s="103"/>
      <c r="H108" s="103"/>
      <c r="I108" s="103">
        <v>7500</v>
      </c>
      <c r="J108" s="103">
        <f>Base_Encuestas[[#This Row],[VENTAS POR ALOJAMIENTO DURANTE EL MES DE LA ENCUESTA]]/1000</f>
        <v>7.5</v>
      </c>
      <c r="K108" s="103">
        <v>94</v>
      </c>
      <c r="L108" s="103">
        <v>86</v>
      </c>
      <c r="M108" s="103">
        <v>0</v>
      </c>
      <c r="N108" s="103">
        <v>0</v>
      </c>
      <c r="O108" s="103">
        <v>0</v>
      </c>
      <c r="P108" s="102">
        <v>180</v>
      </c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>
        <v>0</v>
      </c>
      <c r="AD108" s="103">
        <v>0</v>
      </c>
      <c r="AE108" s="103">
        <v>0</v>
      </c>
      <c r="AF108" s="103"/>
      <c r="AG108" s="103" t="s">
        <v>83</v>
      </c>
      <c r="AH108" s="103" t="s">
        <v>125</v>
      </c>
      <c r="AI108" s="103">
        <v>4</v>
      </c>
      <c r="AJ108" s="103">
        <v>3</v>
      </c>
      <c r="AK108" s="103"/>
      <c r="AL108" s="103"/>
      <c r="AM108" s="103"/>
      <c r="AN108" s="103"/>
      <c r="AO108" s="103"/>
      <c r="AP108" s="103"/>
      <c r="AQ108" s="103"/>
      <c r="AR108" s="103"/>
      <c r="AS108" s="103"/>
      <c r="AT108" s="103"/>
      <c r="AU108" s="103">
        <v>7</v>
      </c>
      <c r="AV108" s="103">
        <v>8</v>
      </c>
      <c r="AW108" s="103">
        <v>10</v>
      </c>
      <c r="AX108" s="103"/>
      <c r="AY108" s="103"/>
      <c r="AZ108" s="103"/>
      <c r="BA108" s="103">
        <v>18</v>
      </c>
      <c r="BB108" s="103"/>
      <c r="BC108" s="103" t="s">
        <v>86</v>
      </c>
      <c r="BD108" s="103">
        <v>20</v>
      </c>
      <c r="BE108" s="103">
        <v>-20</v>
      </c>
      <c r="BF108" s="103" t="s">
        <v>86</v>
      </c>
      <c r="BG108" s="103">
        <v>20</v>
      </c>
      <c r="BH108" s="103">
        <v>-20</v>
      </c>
      <c r="BI108" s="103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103"/>
      <c r="BU108" s="103"/>
      <c r="BV108" s="103"/>
      <c r="BW108" s="103"/>
      <c r="BX108" s="104">
        <v>43831</v>
      </c>
      <c r="BY108" s="103">
        <f>DAY(EOMONTH(Base_Encuestas[[#This Row],[FECHA]],0))</f>
        <v>31</v>
      </c>
      <c r="BZ10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8" s="105">
        <f>+YEAR(Base_Encuestas[[#This Row],[FECHA]])</f>
        <v>2020</v>
      </c>
    </row>
    <row r="109" spans="1:79">
      <c r="A109" s="100" t="s">
        <v>76</v>
      </c>
      <c r="B109" s="100" t="s">
        <v>88</v>
      </c>
      <c r="C109" s="100" t="s">
        <v>78</v>
      </c>
      <c r="D109" s="102">
        <v>55</v>
      </c>
      <c r="E109" s="103">
        <v>90</v>
      </c>
      <c r="F109" s="103"/>
      <c r="G109" s="103"/>
      <c r="H109" s="103"/>
      <c r="I109" s="103">
        <v>41675.94</v>
      </c>
      <c r="J109" s="103">
        <f>Base_Encuestas[[#This Row],[VENTAS POR ALOJAMIENTO DURANTE EL MES DE LA ENCUESTA]]/1000</f>
        <v>41.675940000000004</v>
      </c>
      <c r="K109" s="103">
        <v>400</v>
      </c>
      <c r="L109" s="103">
        <v>294</v>
      </c>
      <c r="M109" s="103">
        <v>0</v>
      </c>
      <c r="N109" s="103">
        <v>0</v>
      </c>
      <c r="O109" s="103">
        <v>0</v>
      </c>
      <c r="P109" s="102">
        <v>694</v>
      </c>
      <c r="Q109" s="103">
        <v>3</v>
      </c>
      <c r="R109" s="103">
        <v>0</v>
      </c>
      <c r="S109" s="103">
        <v>0</v>
      </c>
      <c r="T109" s="103">
        <v>0</v>
      </c>
      <c r="U109" s="103">
        <v>0</v>
      </c>
      <c r="V109" s="103"/>
      <c r="W109" s="103"/>
      <c r="X109" s="103"/>
      <c r="Y109" s="103"/>
      <c r="Z109" s="103"/>
      <c r="AA109" s="103"/>
      <c r="AB109" s="103"/>
      <c r="AC109" s="103">
        <v>0</v>
      </c>
      <c r="AD109" s="103">
        <v>0</v>
      </c>
      <c r="AE109" s="103">
        <v>0</v>
      </c>
      <c r="AF109" s="103"/>
      <c r="AG109" s="103" t="s">
        <v>83</v>
      </c>
      <c r="AH109" s="103" t="s">
        <v>100</v>
      </c>
      <c r="AI109" s="103">
        <v>4</v>
      </c>
      <c r="AJ109" s="103">
        <v>5</v>
      </c>
      <c r="AK109" s="103">
        <v>5</v>
      </c>
      <c r="AL109" s="103">
        <v>4</v>
      </c>
      <c r="AM109" s="103"/>
      <c r="AN109" s="103"/>
      <c r="AO109" s="103"/>
      <c r="AP109" s="103"/>
      <c r="AQ109" s="103"/>
      <c r="AR109" s="103"/>
      <c r="AS109" s="103"/>
      <c r="AT109" s="103"/>
      <c r="AU109" s="103">
        <v>18</v>
      </c>
      <c r="AV109" s="103">
        <v>988</v>
      </c>
      <c r="AW109" s="103">
        <v>226</v>
      </c>
      <c r="AX109" s="103"/>
      <c r="AY109" s="103"/>
      <c r="AZ109" s="103"/>
      <c r="BA109" s="103">
        <v>1214</v>
      </c>
      <c r="BB109" s="103">
        <v>1214</v>
      </c>
      <c r="BC109" s="103" t="s">
        <v>80</v>
      </c>
      <c r="BD109" s="103">
        <v>25</v>
      </c>
      <c r="BE109" s="103">
        <v>25</v>
      </c>
      <c r="BF109" s="103" t="s">
        <v>119</v>
      </c>
      <c r="BG109" s="103">
        <v>10</v>
      </c>
      <c r="BH109" s="103">
        <v>10</v>
      </c>
      <c r="BI109" s="103" t="s">
        <v>81</v>
      </c>
      <c r="BJ109" s="103">
        <v>0</v>
      </c>
      <c r="BK109" s="103">
        <v>0</v>
      </c>
      <c r="BL109" s="103" t="s">
        <v>81</v>
      </c>
      <c r="BM109" s="103">
        <v>0</v>
      </c>
      <c r="BN109" s="103">
        <v>0</v>
      </c>
      <c r="BO109" s="103">
        <v>30</v>
      </c>
      <c r="BP109" s="103">
        <v>20</v>
      </c>
      <c r="BQ109" s="103"/>
      <c r="BR109" s="103"/>
      <c r="BS109" s="103"/>
      <c r="BT109" s="103"/>
      <c r="BU109" s="103"/>
      <c r="BV109" s="103"/>
      <c r="BW109" s="103"/>
      <c r="BX109" s="104">
        <v>43831</v>
      </c>
      <c r="BY109" s="103">
        <f>DAY(EOMONTH(Base_Encuestas[[#This Row],[FECHA]],0))</f>
        <v>31</v>
      </c>
      <c r="BZ10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9" s="105">
        <f>+YEAR(Base_Encuestas[[#This Row],[FECHA]])</f>
        <v>2020</v>
      </c>
    </row>
    <row r="110" spans="1:79">
      <c r="A110" s="100" t="s">
        <v>76</v>
      </c>
      <c r="B110" s="100" t="s">
        <v>77</v>
      </c>
      <c r="C110" s="100" t="s">
        <v>78</v>
      </c>
      <c r="D110" s="102">
        <v>16</v>
      </c>
      <c r="E110" s="103">
        <v>34</v>
      </c>
      <c r="F110" s="103"/>
      <c r="G110" s="103"/>
      <c r="H110" s="103"/>
      <c r="I110" s="103">
        <v>2233</v>
      </c>
      <c r="J110" s="103">
        <f>Base_Encuestas[[#This Row],[VENTAS POR ALOJAMIENTO DURANTE EL MES DE LA ENCUESTA]]/1000</f>
        <v>2.2330000000000001</v>
      </c>
      <c r="K110" s="103">
        <v>94</v>
      </c>
      <c r="L110" s="103">
        <v>23</v>
      </c>
      <c r="M110" s="103">
        <v>0</v>
      </c>
      <c r="N110" s="103">
        <v>0</v>
      </c>
      <c r="O110" s="103">
        <v>0</v>
      </c>
      <c r="P110" s="102">
        <v>117</v>
      </c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>
        <v>0</v>
      </c>
      <c r="AD110" s="103">
        <v>0</v>
      </c>
      <c r="AE110" s="103">
        <v>0</v>
      </c>
      <c r="AF110" s="103"/>
      <c r="AG110" s="103" t="s">
        <v>79</v>
      </c>
      <c r="AH110" s="103" t="s">
        <v>122</v>
      </c>
      <c r="AI110" s="103">
        <v>1</v>
      </c>
      <c r="AJ110" s="103">
        <v>2</v>
      </c>
      <c r="AK110" s="103"/>
      <c r="AL110" s="103"/>
      <c r="AM110" s="103">
        <v>1</v>
      </c>
      <c r="AN110" s="103">
        <v>2</v>
      </c>
      <c r="AO110" s="103"/>
      <c r="AP110" s="103"/>
      <c r="AQ110" s="103"/>
      <c r="AR110" s="103"/>
      <c r="AS110" s="103"/>
      <c r="AT110" s="103"/>
      <c r="AU110" s="103">
        <v>6</v>
      </c>
      <c r="AV110" s="103"/>
      <c r="AW110" s="103"/>
      <c r="AX110" s="103"/>
      <c r="AY110" s="103"/>
      <c r="AZ110" s="103"/>
      <c r="BA110" s="103">
        <v>0</v>
      </c>
      <c r="BB110" s="103"/>
      <c r="BC110" s="103"/>
      <c r="BD110" s="103"/>
      <c r="BE110" s="103"/>
      <c r="BF110" s="103"/>
      <c r="BG110" s="103"/>
      <c r="BH110" s="103"/>
      <c r="BI110" s="103"/>
      <c r="BJ110" s="103"/>
      <c r="BK110" s="103"/>
      <c r="BL110" s="103"/>
      <c r="BM110" s="103"/>
      <c r="BN110" s="103"/>
      <c r="BO110" s="103">
        <v>10</v>
      </c>
      <c r="BP110" s="103">
        <v>3</v>
      </c>
      <c r="BQ110" s="103">
        <v>2</v>
      </c>
      <c r="BR110" s="103"/>
      <c r="BS110" s="103"/>
      <c r="BT110" s="103"/>
      <c r="BU110" s="103"/>
      <c r="BV110" s="103"/>
      <c r="BW110" s="103"/>
      <c r="BX110" s="104">
        <v>43831</v>
      </c>
      <c r="BY110" s="103">
        <f>DAY(EOMONTH(Base_Encuestas[[#This Row],[FECHA]],0))</f>
        <v>31</v>
      </c>
      <c r="BZ11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0" s="105">
        <f>+YEAR(Base_Encuestas[[#This Row],[FECHA]])</f>
        <v>2020</v>
      </c>
    </row>
    <row r="111" spans="1:79">
      <c r="A111" s="100" t="s">
        <v>97</v>
      </c>
      <c r="B111" s="100" t="s">
        <v>77</v>
      </c>
      <c r="C111" s="100" t="s">
        <v>78</v>
      </c>
      <c r="D111" s="102">
        <v>31</v>
      </c>
      <c r="E111" s="103">
        <v>65</v>
      </c>
      <c r="F111" s="103"/>
      <c r="G111" s="103"/>
      <c r="H111" s="103"/>
      <c r="I111" s="103">
        <v>16000</v>
      </c>
      <c r="J111" s="103">
        <f>Base_Encuestas[[#This Row],[VENTAS POR ALOJAMIENTO DURANTE EL MES DE LA ENCUESTA]]/1000</f>
        <v>16</v>
      </c>
      <c r="K111" s="103">
        <v>80</v>
      </c>
      <c r="L111" s="103">
        <v>120</v>
      </c>
      <c r="M111" s="103">
        <v>45</v>
      </c>
      <c r="N111" s="103">
        <v>20</v>
      </c>
      <c r="O111" s="103">
        <v>21</v>
      </c>
      <c r="P111" s="102">
        <v>286</v>
      </c>
      <c r="Q111" s="103">
        <v>3</v>
      </c>
      <c r="R111" s="103">
        <v>0</v>
      </c>
      <c r="S111" s="103">
        <v>0</v>
      </c>
      <c r="T111" s="103">
        <v>0</v>
      </c>
      <c r="U111" s="103">
        <v>0</v>
      </c>
      <c r="V111" s="103"/>
      <c r="W111" s="103"/>
      <c r="X111" s="103"/>
      <c r="Y111" s="103"/>
      <c r="Z111" s="103"/>
      <c r="AA111" s="103">
        <v>17</v>
      </c>
      <c r="AB111" s="103">
        <v>244</v>
      </c>
      <c r="AC111" s="103">
        <v>261</v>
      </c>
      <c r="AD111" s="103">
        <v>17</v>
      </c>
      <c r="AE111" s="103">
        <v>244</v>
      </c>
      <c r="AF111" s="103">
        <v>261</v>
      </c>
      <c r="AG111" s="103" t="s">
        <v>83</v>
      </c>
      <c r="AH111" s="103" t="s">
        <v>126</v>
      </c>
      <c r="AI111" s="103">
        <v>0</v>
      </c>
      <c r="AJ111" s="103">
        <v>4</v>
      </c>
      <c r="AK111" s="103">
        <v>10</v>
      </c>
      <c r="AL111" s="103">
        <v>6</v>
      </c>
      <c r="AM111" s="103"/>
      <c r="AN111" s="103"/>
      <c r="AO111" s="103"/>
      <c r="AP111" s="103"/>
      <c r="AQ111" s="103"/>
      <c r="AR111" s="103"/>
      <c r="AS111" s="103"/>
      <c r="AT111" s="103"/>
      <c r="AU111" s="103">
        <v>20</v>
      </c>
      <c r="AV111" s="103">
        <v>73</v>
      </c>
      <c r="AW111" s="103">
        <v>112</v>
      </c>
      <c r="AX111" s="103">
        <v>25</v>
      </c>
      <c r="AY111" s="103">
        <v>12</v>
      </c>
      <c r="AZ111" s="103">
        <v>12</v>
      </c>
      <c r="BA111" s="103">
        <v>234</v>
      </c>
      <c r="BB111" s="103">
        <v>125</v>
      </c>
      <c r="BC111" s="103" t="s">
        <v>81</v>
      </c>
      <c r="BD111" s="103">
        <v>0</v>
      </c>
      <c r="BE111" s="103">
        <v>0</v>
      </c>
      <c r="BF111" s="103" t="s">
        <v>81</v>
      </c>
      <c r="BG111" s="103">
        <v>5</v>
      </c>
      <c r="BH111" s="103">
        <v>0</v>
      </c>
      <c r="BI111" s="103" t="s">
        <v>81</v>
      </c>
      <c r="BJ111" s="103">
        <v>0</v>
      </c>
      <c r="BK111" s="103">
        <v>0</v>
      </c>
      <c r="BL111" s="103" t="s">
        <v>81</v>
      </c>
      <c r="BM111" s="103">
        <v>0</v>
      </c>
      <c r="BN111" s="103">
        <v>0</v>
      </c>
      <c r="BO111" s="103">
        <v>20</v>
      </c>
      <c r="BP111" s="103">
        <v>40</v>
      </c>
      <c r="BQ111" s="103">
        <v>20</v>
      </c>
      <c r="BR111" s="103">
        <v>10</v>
      </c>
      <c r="BS111" s="103">
        <v>10</v>
      </c>
      <c r="BT111" s="103"/>
      <c r="BU111" s="103"/>
      <c r="BV111" s="103">
        <v>1</v>
      </c>
      <c r="BW111" s="103"/>
      <c r="BX111" s="104">
        <v>43831</v>
      </c>
      <c r="BY111" s="103">
        <f>DAY(EOMONTH(Base_Encuestas[[#This Row],[FECHA]],0))</f>
        <v>31</v>
      </c>
      <c r="BZ11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1" s="105">
        <f>+YEAR(Base_Encuestas[[#This Row],[FECHA]])</f>
        <v>2020</v>
      </c>
    </row>
    <row r="112" spans="1:79">
      <c r="A112" s="100" t="s">
        <v>76</v>
      </c>
      <c r="B112" s="100" t="s">
        <v>88</v>
      </c>
      <c r="C112" s="100" t="s">
        <v>78</v>
      </c>
      <c r="D112" s="102">
        <v>100</v>
      </c>
      <c r="E112" s="103">
        <v>147</v>
      </c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2">
        <v>0</v>
      </c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>
        <v>0</v>
      </c>
      <c r="AD112" s="103">
        <v>0</v>
      </c>
      <c r="AE112" s="103">
        <v>0</v>
      </c>
      <c r="AF112" s="103"/>
      <c r="AG112" s="103" t="s">
        <v>83</v>
      </c>
      <c r="AH112" s="103" t="s">
        <v>100</v>
      </c>
      <c r="AI112" s="103">
        <v>4</v>
      </c>
      <c r="AJ112" s="103">
        <v>7</v>
      </c>
      <c r="AK112" s="103">
        <v>33</v>
      </c>
      <c r="AL112" s="103">
        <v>13</v>
      </c>
      <c r="AM112" s="103"/>
      <c r="AN112" s="103"/>
      <c r="AO112" s="103"/>
      <c r="AP112" s="103"/>
      <c r="AQ112" s="103"/>
      <c r="AR112" s="103"/>
      <c r="AS112" s="103"/>
      <c r="AT112" s="103"/>
      <c r="AU112" s="103">
        <v>57</v>
      </c>
      <c r="AV112" s="103"/>
      <c r="AW112" s="103"/>
      <c r="AX112" s="103"/>
      <c r="AY112" s="103"/>
      <c r="AZ112" s="103"/>
      <c r="BA112" s="103">
        <v>0</v>
      </c>
      <c r="BB112" s="103">
        <v>1235</v>
      </c>
      <c r="BC112" s="103" t="s">
        <v>80</v>
      </c>
      <c r="BD112" s="103">
        <v>5</v>
      </c>
      <c r="BE112" s="103">
        <v>5</v>
      </c>
      <c r="BF112" s="103" t="s">
        <v>81</v>
      </c>
      <c r="BG112" s="103">
        <v>0</v>
      </c>
      <c r="BH112" s="103">
        <v>0</v>
      </c>
      <c r="BI112" s="103" t="s">
        <v>81</v>
      </c>
      <c r="BJ112" s="103">
        <v>0</v>
      </c>
      <c r="BK112" s="103">
        <v>0</v>
      </c>
      <c r="BL112" s="103" t="s">
        <v>81</v>
      </c>
      <c r="BM112" s="103">
        <v>0</v>
      </c>
      <c r="BN112" s="103">
        <v>0</v>
      </c>
      <c r="BO112" s="103">
        <v>26</v>
      </c>
      <c r="BP112" s="103"/>
      <c r="BQ112" s="103"/>
      <c r="BR112" s="103"/>
      <c r="BS112" s="103"/>
      <c r="BT112" s="103"/>
      <c r="BU112" s="103"/>
      <c r="BV112" s="103"/>
      <c r="BW112" s="103"/>
      <c r="BX112" s="104">
        <v>43831</v>
      </c>
      <c r="BY112" s="103">
        <f>DAY(EOMONTH(Base_Encuestas[[#This Row],[FECHA]],0))</f>
        <v>31</v>
      </c>
      <c r="BZ11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2" s="105">
        <f>+YEAR(Base_Encuestas[[#This Row],[FECHA]])</f>
        <v>2020</v>
      </c>
    </row>
    <row r="113" spans="1:79">
      <c r="A113" s="100" t="s">
        <v>76</v>
      </c>
      <c r="B113" s="100" t="s">
        <v>88</v>
      </c>
      <c r="C113" s="100" t="s">
        <v>78</v>
      </c>
      <c r="D113" s="102"/>
      <c r="E113" s="103"/>
      <c r="F113" s="103"/>
      <c r="G113" s="103"/>
      <c r="H113" s="103"/>
      <c r="I113" s="103">
        <v>41649.269999999997</v>
      </c>
      <c r="J113" s="103">
        <f>Base_Encuestas[[#This Row],[VENTAS POR ALOJAMIENTO DURANTE EL MES DE LA ENCUESTA]]/1000</f>
        <v>41.649269999999994</v>
      </c>
      <c r="K113" s="103"/>
      <c r="L113" s="103"/>
      <c r="M113" s="103"/>
      <c r="N113" s="103"/>
      <c r="O113" s="103"/>
      <c r="P113" s="102">
        <v>0</v>
      </c>
      <c r="Q113" s="103">
        <v>29</v>
      </c>
      <c r="R113" s="103">
        <v>0</v>
      </c>
      <c r="S113" s="103">
        <v>0</v>
      </c>
      <c r="T113" s="103">
        <v>0</v>
      </c>
      <c r="U113" s="103">
        <v>0</v>
      </c>
      <c r="V113" s="103"/>
      <c r="W113" s="103"/>
      <c r="X113" s="103"/>
      <c r="Y113" s="103"/>
      <c r="Z113" s="103"/>
      <c r="AA113" s="103">
        <v>798</v>
      </c>
      <c r="AB113" s="103">
        <v>397</v>
      </c>
      <c r="AC113" s="103">
        <v>1195</v>
      </c>
      <c r="AD113" s="103">
        <v>798</v>
      </c>
      <c r="AE113" s="103">
        <v>397</v>
      </c>
      <c r="AF113" s="103">
        <v>1195</v>
      </c>
      <c r="AG113" s="103" t="s">
        <v>83</v>
      </c>
      <c r="AH113" s="103" t="s">
        <v>100</v>
      </c>
      <c r="AI113" s="103">
        <v>6</v>
      </c>
      <c r="AJ113" s="103">
        <v>8</v>
      </c>
      <c r="AK113" s="103">
        <v>54</v>
      </c>
      <c r="AL113" s="103">
        <v>7</v>
      </c>
      <c r="AM113" s="103"/>
      <c r="AN113" s="103"/>
      <c r="AO113" s="103"/>
      <c r="AP113" s="103"/>
      <c r="AQ113" s="103"/>
      <c r="AR113" s="103"/>
      <c r="AS113" s="103"/>
      <c r="AT113" s="103"/>
      <c r="AU113" s="103">
        <v>75</v>
      </c>
      <c r="AV113" s="103">
        <v>81</v>
      </c>
      <c r="AW113" s="103">
        <v>326</v>
      </c>
      <c r="AX113" s="103">
        <v>20</v>
      </c>
      <c r="AY113" s="103"/>
      <c r="AZ113" s="103">
        <v>52</v>
      </c>
      <c r="BA113" s="103">
        <v>479</v>
      </c>
      <c r="BB113" s="103">
        <v>479</v>
      </c>
      <c r="BC113" s="103" t="s">
        <v>81</v>
      </c>
      <c r="BD113" s="103">
        <v>0</v>
      </c>
      <c r="BE113" s="103">
        <v>0</v>
      </c>
      <c r="BF113" s="103" t="s">
        <v>119</v>
      </c>
      <c r="BG113" s="103">
        <v>2</v>
      </c>
      <c r="BH113" s="103">
        <v>2</v>
      </c>
      <c r="BI113" s="103" t="s">
        <v>81</v>
      </c>
      <c r="BJ113" s="103">
        <v>0</v>
      </c>
      <c r="BK113" s="103">
        <v>0</v>
      </c>
      <c r="BL113" s="103" t="s">
        <v>81</v>
      </c>
      <c r="BM113" s="103">
        <v>0</v>
      </c>
      <c r="BN113" s="103">
        <v>0</v>
      </c>
      <c r="BO113" s="103">
        <v>11</v>
      </c>
      <c r="BP113" s="103">
        <v>18</v>
      </c>
      <c r="BQ113" s="103">
        <v>4</v>
      </c>
      <c r="BR113" s="103"/>
      <c r="BS113" s="103">
        <v>2</v>
      </c>
      <c r="BT113" s="103"/>
      <c r="BU113" s="103"/>
      <c r="BV113" s="103">
        <v>4</v>
      </c>
      <c r="BW113" s="103">
        <v>15</v>
      </c>
      <c r="BX113" s="104">
        <v>43831</v>
      </c>
      <c r="BY113" s="103">
        <f>DAY(EOMONTH(Base_Encuestas[[#This Row],[FECHA]],0))</f>
        <v>31</v>
      </c>
      <c r="BZ11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3" s="105">
        <f>+YEAR(Base_Encuestas[[#This Row],[FECHA]])</f>
        <v>2020</v>
      </c>
    </row>
    <row r="114" spans="1:79">
      <c r="A114" s="100" t="s">
        <v>93</v>
      </c>
      <c r="B114" s="100" t="s">
        <v>77</v>
      </c>
      <c r="C114" s="100" t="s">
        <v>95</v>
      </c>
      <c r="D114" s="102">
        <v>8</v>
      </c>
      <c r="E114" s="103">
        <v>16</v>
      </c>
      <c r="F114" s="103"/>
      <c r="G114" s="103"/>
      <c r="H114" s="103"/>
      <c r="I114" s="103">
        <v>5215</v>
      </c>
      <c r="J114" s="103">
        <f>Base_Encuestas[[#This Row],[VENTAS POR ALOJAMIENTO DURANTE EL MES DE LA ENCUESTA]]/1000</f>
        <v>5.2149999999999999</v>
      </c>
      <c r="K114" s="103">
        <v>51</v>
      </c>
      <c r="L114" s="103">
        <v>0</v>
      </c>
      <c r="M114" s="103">
        <v>0</v>
      </c>
      <c r="N114" s="103">
        <v>0</v>
      </c>
      <c r="O114" s="103">
        <v>0</v>
      </c>
      <c r="P114" s="102">
        <v>51</v>
      </c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>
        <v>25</v>
      </c>
      <c r="AE114" s="103">
        <v>0</v>
      </c>
      <c r="AF114" s="103">
        <v>25</v>
      </c>
      <c r="AG114" s="103" t="s">
        <v>83</v>
      </c>
      <c r="AH114" s="103" t="s">
        <v>127</v>
      </c>
      <c r="AI114" s="103">
        <v>0</v>
      </c>
      <c r="AJ114" s="103">
        <v>2</v>
      </c>
      <c r="AK114" s="103">
        <v>0</v>
      </c>
      <c r="AL114" s="103">
        <v>1</v>
      </c>
      <c r="AM114" s="103"/>
      <c r="AN114" s="103"/>
      <c r="AO114" s="103"/>
      <c r="AP114" s="103"/>
      <c r="AQ114" s="103"/>
      <c r="AR114" s="103"/>
      <c r="AS114" s="103"/>
      <c r="AT114" s="103"/>
      <c r="AU114" s="103">
        <v>3</v>
      </c>
      <c r="AV114" s="103">
        <v>44</v>
      </c>
      <c r="AW114" s="103"/>
      <c r="AX114" s="103"/>
      <c r="AY114" s="103"/>
      <c r="AZ114" s="103"/>
      <c r="BA114" s="103">
        <v>44</v>
      </c>
      <c r="BB114" s="103">
        <v>71</v>
      </c>
      <c r="BC114" s="103" t="s">
        <v>80</v>
      </c>
      <c r="BD114" s="103">
        <v>20</v>
      </c>
      <c r="BE114" s="103">
        <v>20</v>
      </c>
      <c r="BF114" s="103" t="s">
        <v>81</v>
      </c>
      <c r="BG114" s="103">
        <v>0</v>
      </c>
      <c r="BH114" s="103">
        <v>0</v>
      </c>
      <c r="BI114" s="103" t="s">
        <v>81</v>
      </c>
      <c r="BJ114" s="103">
        <v>0</v>
      </c>
      <c r="BK114" s="103">
        <v>0</v>
      </c>
      <c r="BL114" s="103" t="s">
        <v>81</v>
      </c>
      <c r="BM114" s="103">
        <v>0</v>
      </c>
      <c r="BN114" s="103">
        <v>0</v>
      </c>
      <c r="BO114" s="103">
        <v>12</v>
      </c>
      <c r="BP114" s="103"/>
      <c r="BQ114" s="103"/>
      <c r="BR114" s="103"/>
      <c r="BS114" s="103"/>
      <c r="BT114" s="103"/>
      <c r="BU114" s="103"/>
      <c r="BV114" s="103"/>
      <c r="BW114" s="103"/>
      <c r="BX114" s="104">
        <v>43831</v>
      </c>
      <c r="BY114" s="103">
        <f>DAY(EOMONTH(Base_Encuestas[[#This Row],[FECHA]],0))</f>
        <v>31</v>
      </c>
      <c r="BZ11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4" s="105">
        <f>+YEAR(Base_Encuestas[[#This Row],[FECHA]])</f>
        <v>2020</v>
      </c>
    </row>
    <row r="115" spans="1:79">
      <c r="A115" s="100" t="s">
        <v>82</v>
      </c>
      <c r="B115" s="100" t="s">
        <v>77</v>
      </c>
      <c r="C115" s="100" t="s">
        <v>78</v>
      </c>
      <c r="D115" s="102">
        <v>28</v>
      </c>
      <c r="E115" s="103">
        <v>80</v>
      </c>
      <c r="F115" s="103"/>
      <c r="G115" s="103"/>
      <c r="H115" s="103"/>
      <c r="I115" s="103">
        <v>18309.16</v>
      </c>
      <c r="J115" s="103">
        <f>Base_Encuestas[[#This Row],[VENTAS POR ALOJAMIENTO DURANTE EL MES DE LA ENCUESTA]]/1000</f>
        <v>18.309159999999999</v>
      </c>
      <c r="K115" s="103">
        <v>286</v>
      </c>
      <c r="L115" s="103">
        <v>63</v>
      </c>
      <c r="M115" s="103">
        <v>0</v>
      </c>
      <c r="N115" s="103">
        <v>12</v>
      </c>
      <c r="O115" s="103">
        <v>0</v>
      </c>
      <c r="P115" s="102">
        <v>361</v>
      </c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>
        <v>14</v>
      </c>
      <c r="AB115" s="103">
        <v>4</v>
      </c>
      <c r="AC115" s="103">
        <v>18</v>
      </c>
      <c r="AD115" s="103">
        <v>14</v>
      </c>
      <c r="AE115" s="103">
        <v>4</v>
      </c>
      <c r="AF115" s="103">
        <v>18</v>
      </c>
      <c r="AG115" s="103" t="s">
        <v>79</v>
      </c>
      <c r="AH115" s="103" t="s">
        <v>122</v>
      </c>
      <c r="AI115" s="103">
        <v>1</v>
      </c>
      <c r="AJ115" s="103">
        <v>2</v>
      </c>
      <c r="AK115" s="103">
        <v>1</v>
      </c>
      <c r="AL115" s="103">
        <v>2</v>
      </c>
      <c r="AM115" s="103"/>
      <c r="AN115" s="103"/>
      <c r="AO115" s="103"/>
      <c r="AP115" s="103"/>
      <c r="AQ115" s="103"/>
      <c r="AR115" s="103"/>
      <c r="AS115" s="103"/>
      <c r="AT115" s="103"/>
      <c r="AU115" s="103">
        <v>6</v>
      </c>
      <c r="AV115" s="103">
        <v>7</v>
      </c>
      <c r="AW115" s="103">
        <v>5</v>
      </c>
      <c r="AX115" s="103"/>
      <c r="AY115" s="103"/>
      <c r="AZ115" s="103"/>
      <c r="BA115" s="103">
        <v>12</v>
      </c>
      <c r="BB115" s="103">
        <v>12</v>
      </c>
      <c r="BC115" s="103" t="s">
        <v>80</v>
      </c>
      <c r="BD115" s="103">
        <v>5</v>
      </c>
      <c r="BE115" s="103">
        <v>5</v>
      </c>
      <c r="BF115" s="103" t="s">
        <v>119</v>
      </c>
      <c r="BG115" s="103">
        <v>7</v>
      </c>
      <c r="BH115" s="103">
        <v>7</v>
      </c>
      <c r="BI115" s="103" t="s">
        <v>80</v>
      </c>
      <c r="BJ115" s="103">
        <v>8</v>
      </c>
      <c r="BK115" s="103">
        <v>8</v>
      </c>
      <c r="BL115" s="103" t="s">
        <v>80</v>
      </c>
      <c r="BM115" s="103">
        <v>8</v>
      </c>
      <c r="BN115" s="103">
        <v>8</v>
      </c>
      <c r="BO115" s="103">
        <v>10</v>
      </c>
      <c r="BP115" s="103">
        <v>3</v>
      </c>
      <c r="BQ115" s="103"/>
      <c r="BR115" s="103">
        <v>2</v>
      </c>
      <c r="BS115" s="103"/>
      <c r="BT115" s="103"/>
      <c r="BU115" s="103"/>
      <c r="BV115" s="103"/>
      <c r="BW115" s="103"/>
      <c r="BX115" s="104">
        <v>43831</v>
      </c>
      <c r="BY115" s="103">
        <f>DAY(EOMONTH(Base_Encuestas[[#This Row],[FECHA]],0))</f>
        <v>31</v>
      </c>
      <c r="BZ11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5" s="105">
        <f>+YEAR(Base_Encuestas[[#This Row],[FECHA]])</f>
        <v>2020</v>
      </c>
    </row>
    <row r="116" spans="1:79">
      <c r="A116" s="100" t="s">
        <v>82</v>
      </c>
      <c r="B116" s="100" t="s">
        <v>88</v>
      </c>
      <c r="C116" s="100" t="s">
        <v>78</v>
      </c>
      <c r="D116" s="102">
        <v>29</v>
      </c>
      <c r="E116" s="103">
        <v>60</v>
      </c>
      <c r="F116" s="103"/>
      <c r="G116" s="103"/>
      <c r="H116" s="103"/>
      <c r="I116" s="103"/>
      <c r="J116" s="103"/>
      <c r="K116" s="103">
        <v>4</v>
      </c>
      <c r="L116" s="103">
        <v>4</v>
      </c>
      <c r="M116" s="103">
        <v>2</v>
      </c>
      <c r="N116" s="103">
        <v>0</v>
      </c>
      <c r="O116" s="103">
        <v>0</v>
      </c>
      <c r="P116" s="102">
        <v>10</v>
      </c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>
        <v>25</v>
      </c>
      <c r="AB116" s="103">
        <v>18</v>
      </c>
      <c r="AC116" s="103">
        <v>43</v>
      </c>
      <c r="AD116" s="103">
        <v>306</v>
      </c>
      <c r="AE116" s="103">
        <v>18</v>
      </c>
      <c r="AF116" s="103">
        <v>324</v>
      </c>
      <c r="AG116" s="103" t="s">
        <v>79</v>
      </c>
      <c r="AH116" s="103" t="s">
        <v>122</v>
      </c>
      <c r="AI116" s="103">
        <v>0</v>
      </c>
      <c r="AJ116" s="103">
        <v>3</v>
      </c>
      <c r="AK116" s="103">
        <v>6</v>
      </c>
      <c r="AL116" s="103">
        <v>4</v>
      </c>
      <c r="AM116" s="103"/>
      <c r="AN116" s="103"/>
      <c r="AO116" s="103">
        <v>1</v>
      </c>
      <c r="AP116" s="103">
        <v>1</v>
      </c>
      <c r="AQ116" s="103"/>
      <c r="AR116" s="103"/>
      <c r="AS116" s="103"/>
      <c r="AT116" s="103"/>
      <c r="AU116" s="103">
        <v>15</v>
      </c>
      <c r="AV116" s="103"/>
      <c r="AW116" s="103"/>
      <c r="AX116" s="103"/>
      <c r="AY116" s="103"/>
      <c r="AZ116" s="103"/>
      <c r="BA116" s="103">
        <v>0</v>
      </c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>
        <v>5</v>
      </c>
      <c r="BP116" s="103">
        <v>3</v>
      </c>
      <c r="BQ116" s="103">
        <v>2</v>
      </c>
      <c r="BR116" s="103"/>
      <c r="BS116" s="103"/>
      <c r="BT116" s="103"/>
      <c r="BU116" s="103"/>
      <c r="BV116" s="103"/>
      <c r="BW116" s="103"/>
      <c r="BX116" s="104">
        <v>43831</v>
      </c>
      <c r="BY116" s="103">
        <f>DAY(EOMONTH(Base_Encuestas[[#This Row],[FECHA]],0))</f>
        <v>31</v>
      </c>
      <c r="BZ11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6" s="105">
        <f>+YEAR(Base_Encuestas[[#This Row],[FECHA]])</f>
        <v>2020</v>
      </c>
    </row>
    <row r="117" spans="1:79">
      <c r="A117" s="100" t="s">
        <v>76</v>
      </c>
      <c r="B117" s="100" t="s">
        <v>94</v>
      </c>
      <c r="C117" s="100" t="s">
        <v>78</v>
      </c>
      <c r="D117" s="102">
        <v>275</v>
      </c>
      <c r="E117" s="103">
        <v>384</v>
      </c>
      <c r="F117" s="103"/>
      <c r="G117" s="103"/>
      <c r="H117" s="103"/>
      <c r="I117" s="103">
        <v>1056381</v>
      </c>
      <c r="J117" s="103">
        <f>Base_Encuestas[[#This Row],[VENTAS POR ALOJAMIENTO DURANTE EL MES DE LA ENCUESTA]]/1000</f>
        <v>1056.3810000000001</v>
      </c>
      <c r="K117" s="103">
        <v>4080</v>
      </c>
      <c r="L117" s="103">
        <v>0</v>
      </c>
      <c r="M117" s="103">
        <v>0</v>
      </c>
      <c r="N117" s="103">
        <v>0</v>
      </c>
      <c r="O117" s="103">
        <v>0</v>
      </c>
      <c r="P117" s="102">
        <v>4080</v>
      </c>
      <c r="Q117" s="103">
        <v>17</v>
      </c>
      <c r="R117" s="103">
        <v>0</v>
      </c>
      <c r="S117" s="103">
        <v>0</v>
      </c>
      <c r="T117" s="103">
        <v>0</v>
      </c>
      <c r="U117" s="103">
        <v>0</v>
      </c>
      <c r="V117" s="103"/>
      <c r="W117" s="103"/>
      <c r="X117" s="103"/>
      <c r="Y117" s="103"/>
      <c r="Z117" s="103"/>
      <c r="AA117" s="103">
        <v>378</v>
      </c>
      <c r="AB117" s="103">
        <v>1370</v>
      </c>
      <c r="AC117" s="103">
        <v>1748</v>
      </c>
      <c r="AD117" s="103">
        <v>1112</v>
      </c>
      <c r="AE117" s="103">
        <v>3331</v>
      </c>
      <c r="AF117" s="103">
        <v>4443</v>
      </c>
      <c r="AG117" s="103" t="s">
        <v>79</v>
      </c>
      <c r="AH117" s="103" t="s">
        <v>122</v>
      </c>
      <c r="AI117" s="103">
        <v>31</v>
      </c>
      <c r="AJ117" s="103">
        <v>29</v>
      </c>
      <c r="AK117" s="103">
        <v>242</v>
      </c>
      <c r="AL117" s="103">
        <v>78</v>
      </c>
      <c r="AM117" s="103"/>
      <c r="AN117" s="103"/>
      <c r="AO117" s="103">
        <v>27</v>
      </c>
      <c r="AP117" s="103">
        <v>42</v>
      </c>
      <c r="AQ117" s="103"/>
      <c r="AR117" s="103"/>
      <c r="AS117" s="103"/>
      <c r="AT117" s="103"/>
      <c r="AU117" s="103">
        <v>449</v>
      </c>
      <c r="AV117" s="103">
        <v>2020</v>
      </c>
      <c r="AW117" s="103">
        <v>1600</v>
      </c>
      <c r="AX117" s="103">
        <v>80</v>
      </c>
      <c r="AY117" s="103"/>
      <c r="AZ117" s="103"/>
      <c r="BA117" s="103">
        <v>3700</v>
      </c>
      <c r="BB117" s="103">
        <v>3700</v>
      </c>
      <c r="BC117" s="103" t="s">
        <v>80</v>
      </c>
      <c r="BD117" s="103">
        <v>15</v>
      </c>
      <c r="BE117" s="103">
        <v>15</v>
      </c>
      <c r="BF117" s="103" t="s">
        <v>119</v>
      </c>
      <c r="BG117" s="103">
        <v>3</v>
      </c>
      <c r="BH117" s="103">
        <v>3</v>
      </c>
      <c r="BI117" s="103" t="s">
        <v>81</v>
      </c>
      <c r="BJ117" s="103">
        <v>0</v>
      </c>
      <c r="BK117" s="103">
        <v>0</v>
      </c>
      <c r="BL117" s="103" t="s">
        <v>81</v>
      </c>
      <c r="BM117" s="103">
        <v>0</v>
      </c>
      <c r="BN117" s="103">
        <v>0</v>
      </c>
      <c r="BO117" s="103">
        <v>10</v>
      </c>
      <c r="BP117" s="103"/>
      <c r="BQ117" s="103"/>
      <c r="BR117" s="103"/>
      <c r="BS117" s="103"/>
      <c r="BT117" s="103"/>
      <c r="BU117" s="103"/>
      <c r="BV117" s="103"/>
      <c r="BW117" s="103"/>
      <c r="BX117" s="104">
        <v>43831</v>
      </c>
      <c r="BY117" s="103">
        <f>DAY(EOMONTH(Base_Encuestas[[#This Row],[FECHA]],0))</f>
        <v>31</v>
      </c>
      <c r="BZ11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7" s="105">
        <f>+YEAR(Base_Encuestas[[#This Row],[FECHA]])</f>
        <v>2020</v>
      </c>
    </row>
    <row r="118" spans="1:79">
      <c r="A118" s="100" t="s">
        <v>87</v>
      </c>
      <c r="B118" s="100" t="s">
        <v>77</v>
      </c>
      <c r="C118" s="100" t="s">
        <v>78</v>
      </c>
      <c r="D118" s="102">
        <v>12</v>
      </c>
      <c r="E118" s="103">
        <v>24</v>
      </c>
      <c r="F118" s="103"/>
      <c r="G118" s="103"/>
      <c r="H118" s="103"/>
      <c r="I118" s="103">
        <v>21266.15</v>
      </c>
      <c r="J118" s="103">
        <f>Base_Encuestas[[#This Row],[VENTAS POR ALOJAMIENTO DURANTE EL MES DE LA ENCUESTA]]/1000</f>
        <v>21.266150000000003</v>
      </c>
      <c r="K118" s="103">
        <v>17</v>
      </c>
      <c r="L118" s="103">
        <v>21</v>
      </c>
      <c r="M118" s="103">
        <v>1</v>
      </c>
      <c r="N118" s="103">
        <v>0</v>
      </c>
      <c r="O118" s="103">
        <v>0</v>
      </c>
      <c r="P118" s="102">
        <v>39</v>
      </c>
      <c r="Q118" s="103">
        <v>0</v>
      </c>
      <c r="R118" s="103">
        <v>1</v>
      </c>
      <c r="S118" s="103">
        <v>0</v>
      </c>
      <c r="T118" s="103">
        <v>0</v>
      </c>
      <c r="U118" s="103">
        <v>0</v>
      </c>
      <c r="V118" s="103"/>
      <c r="W118" s="103"/>
      <c r="X118" s="103"/>
      <c r="Y118" s="103"/>
      <c r="Z118" s="103"/>
      <c r="AA118" s="103">
        <v>13</v>
      </c>
      <c r="AB118" s="103">
        <v>51</v>
      </c>
      <c r="AC118" s="103">
        <v>64</v>
      </c>
      <c r="AD118" s="103">
        <v>125</v>
      </c>
      <c r="AE118" s="103">
        <v>187</v>
      </c>
      <c r="AF118" s="103">
        <v>312</v>
      </c>
      <c r="AG118" s="103" t="s">
        <v>79</v>
      </c>
      <c r="AH118" s="103" t="s">
        <v>122</v>
      </c>
      <c r="AI118" s="103">
        <v>1</v>
      </c>
      <c r="AJ118" s="103">
        <v>2</v>
      </c>
      <c r="AK118" s="103">
        <v>3</v>
      </c>
      <c r="AL118" s="103">
        <v>2</v>
      </c>
      <c r="AM118" s="103"/>
      <c r="AN118" s="103"/>
      <c r="AO118" s="103"/>
      <c r="AP118" s="103"/>
      <c r="AQ118" s="103"/>
      <c r="AR118" s="103"/>
      <c r="AS118" s="103"/>
      <c r="AT118" s="103"/>
      <c r="AU118" s="103">
        <v>8</v>
      </c>
      <c r="AV118" s="103">
        <v>10</v>
      </c>
      <c r="AW118" s="103">
        <v>14</v>
      </c>
      <c r="AX118" s="103">
        <v>1</v>
      </c>
      <c r="AY118" s="103"/>
      <c r="AZ118" s="103"/>
      <c r="BA118" s="103">
        <v>25</v>
      </c>
      <c r="BB118" s="103">
        <v>159</v>
      </c>
      <c r="BC118" s="103" t="s">
        <v>81</v>
      </c>
      <c r="BD118" s="103">
        <v>0</v>
      </c>
      <c r="BE118" s="103">
        <v>0</v>
      </c>
      <c r="BF118" s="103" t="s">
        <v>81</v>
      </c>
      <c r="BG118" s="103">
        <v>0</v>
      </c>
      <c r="BH118" s="103">
        <v>0</v>
      </c>
      <c r="BI118" s="103" t="s">
        <v>81</v>
      </c>
      <c r="BJ118" s="103">
        <v>0</v>
      </c>
      <c r="BK118" s="103">
        <v>0</v>
      </c>
      <c r="BL118" s="103" t="s">
        <v>81</v>
      </c>
      <c r="BM118" s="103">
        <v>0</v>
      </c>
      <c r="BN118" s="103">
        <v>0</v>
      </c>
      <c r="BO118" s="103">
        <v>3</v>
      </c>
      <c r="BP118" s="103"/>
      <c r="BQ118" s="103"/>
      <c r="BR118" s="103"/>
      <c r="BS118" s="103"/>
      <c r="BT118" s="103"/>
      <c r="BU118" s="103"/>
      <c r="BV118" s="103"/>
      <c r="BW118" s="103"/>
      <c r="BX118" s="104">
        <v>43831</v>
      </c>
      <c r="BY118" s="103">
        <f>DAY(EOMONTH(Base_Encuestas[[#This Row],[FECHA]],0))</f>
        <v>31</v>
      </c>
      <c r="BZ11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8" s="105">
        <f>+YEAR(Base_Encuestas[[#This Row],[FECHA]])</f>
        <v>2020</v>
      </c>
    </row>
    <row r="119" spans="1:79">
      <c r="A119" s="100" t="s">
        <v>93</v>
      </c>
      <c r="B119" s="100" t="s">
        <v>77</v>
      </c>
      <c r="C119" s="100" t="s">
        <v>78</v>
      </c>
      <c r="D119" s="102">
        <v>20</v>
      </c>
      <c r="E119" s="103">
        <v>33</v>
      </c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2">
        <v>0</v>
      </c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>
        <v>40</v>
      </c>
      <c r="AE119" s="103">
        <v>0</v>
      </c>
      <c r="AF119" s="103">
        <v>40</v>
      </c>
      <c r="AG119" s="103" t="s">
        <v>79</v>
      </c>
      <c r="AH119" s="103" t="s">
        <v>122</v>
      </c>
      <c r="AI119" s="103"/>
      <c r="AJ119" s="103"/>
      <c r="AK119" s="103"/>
      <c r="AL119" s="103"/>
      <c r="AM119" s="103"/>
      <c r="AN119" s="103"/>
      <c r="AO119" s="103"/>
      <c r="AP119" s="103"/>
      <c r="AQ119" s="103">
        <v>0</v>
      </c>
      <c r="AR119" s="103">
        <v>1</v>
      </c>
      <c r="AS119" s="103"/>
      <c r="AT119" s="103"/>
      <c r="AU119" s="103">
        <v>1</v>
      </c>
      <c r="AV119" s="103"/>
      <c r="AW119" s="103"/>
      <c r="AX119" s="103"/>
      <c r="AY119" s="103"/>
      <c r="AZ119" s="103"/>
      <c r="BA119" s="103">
        <v>0</v>
      </c>
      <c r="BB119" s="103"/>
      <c r="BC119" s="103"/>
      <c r="BD119" s="103"/>
      <c r="BE119" s="103"/>
      <c r="BF119" s="103"/>
      <c r="BG119" s="103"/>
      <c r="BH119" s="103"/>
      <c r="BI119" s="103"/>
      <c r="BJ119" s="103"/>
      <c r="BK119" s="103"/>
      <c r="BL119" s="103"/>
      <c r="BM119" s="103"/>
      <c r="BN119" s="103"/>
      <c r="BO119" s="103"/>
      <c r="BP119" s="103"/>
      <c r="BQ119" s="103"/>
      <c r="BR119" s="103"/>
      <c r="BS119" s="103"/>
      <c r="BT119" s="103"/>
      <c r="BU119" s="103"/>
      <c r="BV119" s="103"/>
      <c r="BW119" s="103"/>
      <c r="BX119" s="104">
        <v>43831</v>
      </c>
      <c r="BY119" s="103">
        <f>DAY(EOMONTH(Base_Encuestas[[#This Row],[FECHA]],0))</f>
        <v>31</v>
      </c>
      <c r="BZ11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9" s="105">
        <f>+YEAR(Base_Encuestas[[#This Row],[FECHA]])</f>
        <v>2020</v>
      </c>
    </row>
    <row r="120" spans="1:79">
      <c r="A120" s="100" t="s">
        <v>87</v>
      </c>
      <c r="B120" s="100" t="s">
        <v>77</v>
      </c>
      <c r="C120" s="100" t="s">
        <v>95</v>
      </c>
      <c r="D120" s="102">
        <v>14</v>
      </c>
      <c r="E120" s="103">
        <v>38</v>
      </c>
      <c r="F120" s="103"/>
      <c r="G120" s="103"/>
      <c r="H120" s="103"/>
      <c r="I120" s="103">
        <v>6500</v>
      </c>
      <c r="J120" s="103">
        <f>Base_Encuestas[[#This Row],[VENTAS POR ALOJAMIENTO DURANTE EL MES DE LA ENCUESTA]]/1000</f>
        <v>6.5</v>
      </c>
      <c r="K120" s="103">
        <v>8</v>
      </c>
      <c r="L120" s="103">
        <v>3</v>
      </c>
      <c r="M120" s="103">
        <v>0</v>
      </c>
      <c r="N120" s="103">
        <v>1</v>
      </c>
      <c r="O120" s="103">
        <v>0</v>
      </c>
      <c r="P120" s="102">
        <v>12</v>
      </c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>
        <v>9</v>
      </c>
      <c r="AB120" s="103">
        <v>5</v>
      </c>
      <c r="AC120" s="103">
        <v>14</v>
      </c>
      <c r="AD120" s="103">
        <v>9</v>
      </c>
      <c r="AE120" s="103">
        <v>5</v>
      </c>
      <c r="AF120" s="103">
        <v>14</v>
      </c>
      <c r="AG120" s="103"/>
      <c r="AH120" s="103"/>
      <c r="AI120" s="103">
        <v>1</v>
      </c>
      <c r="AJ120" s="103">
        <v>1</v>
      </c>
      <c r="AK120" s="103">
        <v>1</v>
      </c>
      <c r="AL120" s="103">
        <v>4</v>
      </c>
      <c r="AM120" s="103"/>
      <c r="AN120" s="103"/>
      <c r="AO120" s="103"/>
      <c r="AP120" s="103"/>
      <c r="AQ120" s="103"/>
      <c r="AR120" s="103"/>
      <c r="AS120" s="103">
        <v>1</v>
      </c>
      <c r="AT120" s="103">
        <v>2</v>
      </c>
      <c r="AU120" s="103">
        <v>10</v>
      </c>
      <c r="AV120" s="103">
        <v>6</v>
      </c>
      <c r="AW120" s="103"/>
      <c r="AX120" s="103"/>
      <c r="AY120" s="103"/>
      <c r="AZ120" s="103"/>
      <c r="BA120" s="103">
        <v>6</v>
      </c>
      <c r="BB120" s="103"/>
      <c r="BC120" s="103" t="s">
        <v>80</v>
      </c>
      <c r="BD120" s="103">
        <v>10</v>
      </c>
      <c r="BE120" s="103">
        <v>10</v>
      </c>
      <c r="BF120" s="103" t="s">
        <v>81</v>
      </c>
      <c r="BG120" s="103">
        <v>0</v>
      </c>
      <c r="BH120" s="103">
        <v>0</v>
      </c>
      <c r="BI120" s="103" t="s">
        <v>81</v>
      </c>
      <c r="BJ120" s="103">
        <v>0</v>
      </c>
      <c r="BK120" s="103">
        <v>0</v>
      </c>
      <c r="BL120" s="103" t="s">
        <v>81</v>
      </c>
      <c r="BM120" s="103">
        <v>0</v>
      </c>
      <c r="BN120" s="103">
        <v>0</v>
      </c>
      <c r="BO120" s="103"/>
      <c r="BP120" s="103">
        <v>3</v>
      </c>
      <c r="BQ120" s="103"/>
      <c r="BR120" s="103">
        <v>2</v>
      </c>
      <c r="BS120" s="103"/>
      <c r="BT120" s="103"/>
      <c r="BU120" s="103"/>
      <c r="BV120" s="103"/>
      <c r="BW120" s="103">
        <v>1</v>
      </c>
      <c r="BX120" s="104">
        <v>43862</v>
      </c>
      <c r="BY120" s="103">
        <f>DAY(EOMONTH(Base_Encuestas[[#This Row],[FECHA]],0))</f>
        <v>29</v>
      </c>
      <c r="BZ12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0" s="105">
        <f>+YEAR(Base_Encuestas[[#This Row],[FECHA]])</f>
        <v>2020</v>
      </c>
    </row>
    <row r="121" spans="1:79">
      <c r="A121" s="100" t="s">
        <v>97</v>
      </c>
      <c r="B121" s="100" t="s">
        <v>88</v>
      </c>
      <c r="C121" s="100" t="s">
        <v>78</v>
      </c>
      <c r="D121" s="102">
        <v>49</v>
      </c>
      <c r="E121" s="103">
        <v>120</v>
      </c>
      <c r="F121" s="103"/>
      <c r="G121" s="103"/>
      <c r="H121" s="103"/>
      <c r="I121" s="103">
        <v>14959</v>
      </c>
      <c r="J121" s="103">
        <f>Base_Encuestas[[#This Row],[VENTAS POR ALOJAMIENTO DURANTE EL MES DE LA ENCUESTA]]/1000</f>
        <v>14.959</v>
      </c>
      <c r="K121" s="103">
        <v>161</v>
      </c>
      <c r="L121" s="103">
        <v>141</v>
      </c>
      <c r="M121" s="103">
        <v>14</v>
      </c>
      <c r="N121" s="103">
        <v>0</v>
      </c>
      <c r="O121" s="103">
        <v>0</v>
      </c>
      <c r="P121" s="102">
        <v>316</v>
      </c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>
        <v>243</v>
      </c>
      <c r="AB121" s="103">
        <v>149</v>
      </c>
      <c r="AC121" s="103">
        <v>392</v>
      </c>
      <c r="AD121" s="103">
        <v>256</v>
      </c>
      <c r="AE121" s="103">
        <v>227</v>
      </c>
      <c r="AF121" s="103">
        <v>483</v>
      </c>
      <c r="AG121" s="103"/>
      <c r="AH121" s="103"/>
      <c r="AI121" s="103">
        <v>2</v>
      </c>
      <c r="AJ121" s="103">
        <v>5</v>
      </c>
      <c r="AK121" s="103">
        <v>15</v>
      </c>
      <c r="AL121" s="103">
        <v>4</v>
      </c>
      <c r="AM121" s="103"/>
      <c r="AN121" s="103"/>
      <c r="AO121" s="103">
        <v>6</v>
      </c>
      <c r="AP121" s="103">
        <v>3</v>
      </c>
      <c r="AQ121" s="103"/>
      <c r="AR121" s="103"/>
      <c r="AS121" s="103">
        <v>6</v>
      </c>
      <c r="AT121" s="103">
        <v>3</v>
      </c>
      <c r="AU121" s="103">
        <v>44</v>
      </c>
      <c r="AV121" s="103">
        <v>10</v>
      </c>
      <c r="AW121" s="103">
        <v>10</v>
      </c>
      <c r="AX121" s="103"/>
      <c r="AY121" s="103"/>
      <c r="AZ121" s="103"/>
      <c r="BA121" s="103">
        <v>20</v>
      </c>
      <c r="BB121" s="103"/>
      <c r="BC121" s="103" t="s">
        <v>86</v>
      </c>
      <c r="BD121" s="103">
        <v>3</v>
      </c>
      <c r="BE121" s="103">
        <v>-3</v>
      </c>
      <c r="BF121" s="103" t="s">
        <v>86</v>
      </c>
      <c r="BG121" s="103">
        <v>3</v>
      </c>
      <c r="BH121" s="103">
        <v>-3</v>
      </c>
      <c r="BI121" s="103" t="s">
        <v>81</v>
      </c>
      <c r="BJ121" s="103">
        <v>0</v>
      </c>
      <c r="BK121" s="103">
        <v>0</v>
      </c>
      <c r="BL121" s="103" t="s">
        <v>81</v>
      </c>
      <c r="BM121" s="103">
        <v>0</v>
      </c>
      <c r="BN121" s="103">
        <v>0</v>
      </c>
      <c r="BO121" s="103">
        <v>5</v>
      </c>
      <c r="BP121" s="103">
        <v>10</v>
      </c>
      <c r="BQ121" s="103">
        <v>3</v>
      </c>
      <c r="BR121" s="103">
        <v>2</v>
      </c>
      <c r="BS121" s="103"/>
      <c r="BT121" s="103"/>
      <c r="BU121" s="103"/>
      <c r="BV121" s="103"/>
      <c r="BW121" s="103"/>
      <c r="BX121" s="104">
        <v>43862</v>
      </c>
      <c r="BY121" s="103">
        <f>DAY(EOMONTH(Base_Encuestas[[#This Row],[FECHA]],0))</f>
        <v>29</v>
      </c>
      <c r="BZ12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1" s="105">
        <f>+YEAR(Base_Encuestas[[#This Row],[FECHA]])</f>
        <v>2020</v>
      </c>
    </row>
    <row r="122" spans="1:79">
      <c r="A122" s="100" t="s">
        <v>87</v>
      </c>
      <c r="B122" s="100" t="s">
        <v>88</v>
      </c>
      <c r="C122" s="100" t="s">
        <v>89</v>
      </c>
      <c r="D122" s="102">
        <v>16</v>
      </c>
      <c r="E122" s="103">
        <v>31</v>
      </c>
      <c r="F122" s="103"/>
      <c r="G122" s="103"/>
      <c r="H122" s="103"/>
      <c r="I122" s="103">
        <v>22000</v>
      </c>
      <c r="J122" s="103">
        <f>Base_Encuestas[[#This Row],[VENTAS POR ALOJAMIENTO DURANTE EL MES DE LA ENCUESTA]]/1000</f>
        <v>22</v>
      </c>
      <c r="K122" s="103">
        <v>33</v>
      </c>
      <c r="L122" s="103">
        <v>65</v>
      </c>
      <c r="M122" s="103">
        <v>3</v>
      </c>
      <c r="N122" s="103">
        <v>1</v>
      </c>
      <c r="O122" s="103">
        <v>0</v>
      </c>
      <c r="P122" s="102">
        <v>102</v>
      </c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>
        <v>25</v>
      </c>
      <c r="AB122" s="103">
        <v>230</v>
      </c>
      <c r="AC122" s="103">
        <v>255</v>
      </c>
      <c r="AD122" s="103">
        <v>36</v>
      </c>
      <c r="AE122" s="103">
        <v>276</v>
      </c>
      <c r="AF122" s="103">
        <v>312</v>
      </c>
      <c r="AG122" s="103"/>
      <c r="AH122" s="103"/>
      <c r="AI122" s="103">
        <v>5</v>
      </c>
      <c r="AJ122" s="103">
        <v>3</v>
      </c>
      <c r="AK122" s="103">
        <v>9</v>
      </c>
      <c r="AL122" s="103">
        <v>5</v>
      </c>
      <c r="AM122" s="103"/>
      <c r="AN122" s="103"/>
      <c r="AO122" s="103"/>
      <c r="AP122" s="103"/>
      <c r="AQ122" s="103"/>
      <c r="AR122" s="103"/>
      <c r="AS122" s="103">
        <v>2</v>
      </c>
      <c r="AT122" s="103"/>
      <c r="AU122" s="103">
        <v>24</v>
      </c>
      <c r="AV122" s="103">
        <v>20</v>
      </c>
      <c r="AW122" s="103">
        <v>56</v>
      </c>
      <c r="AX122" s="103">
        <v>1</v>
      </c>
      <c r="AY122" s="103"/>
      <c r="AZ122" s="103"/>
      <c r="BA122" s="103">
        <v>77</v>
      </c>
      <c r="BB122" s="103"/>
      <c r="BC122" s="103" t="s">
        <v>86</v>
      </c>
      <c r="BD122" s="103">
        <v>2.2400000000000002</v>
      </c>
      <c r="BE122" s="103">
        <v>-2.2400000000000002</v>
      </c>
      <c r="BF122" s="103" t="s">
        <v>81</v>
      </c>
      <c r="BG122" s="103">
        <v>0</v>
      </c>
      <c r="BH122" s="103">
        <v>0</v>
      </c>
      <c r="BI122" s="103" t="s">
        <v>81</v>
      </c>
      <c r="BJ122" s="103">
        <v>0</v>
      </c>
      <c r="BK122" s="103">
        <v>0</v>
      </c>
      <c r="BL122" s="103" t="s">
        <v>81</v>
      </c>
      <c r="BM122" s="103">
        <v>0</v>
      </c>
      <c r="BN122" s="103">
        <v>0</v>
      </c>
      <c r="BO122" s="103"/>
      <c r="BP122" s="103"/>
      <c r="BQ122" s="103"/>
      <c r="BR122" s="103"/>
      <c r="BS122" s="103"/>
      <c r="BT122" s="103"/>
      <c r="BU122" s="103"/>
      <c r="BV122" s="103"/>
      <c r="BW122" s="103"/>
      <c r="BX122" s="104">
        <v>43862</v>
      </c>
      <c r="BY122" s="103">
        <f>DAY(EOMONTH(Base_Encuestas[[#This Row],[FECHA]],0))</f>
        <v>29</v>
      </c>
      <c r="BZ12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2" s="105">
        <f>+YEAR(Base_Encuestas[[#This Row],[FECHA]])</f>
        <v>2020</v>
      </c>
    </row>
    <row r="123" spans="1:79">
      <c r="A123" s="100" t="s">
        <v>76</v>
      </c>
      <c r="B123" s="100" t="s">
        <v>77</v>
      </c>
      <c r="C123" s="100" t="s">
        <v>78</v>
      </c>
      <c r="D123" s="102">
        <v>8</v>
      </c>
      <c r="E123" s="103">
        <v>9</v>
      </c>
      <c r="F123" s="103"/>
      <c r="G123" s="103"/>
      <c r="H123" s="103"/>
      <c r="I123" s="103">
        <v>1500</v>
      </c>
      <c r="J123" s="103">
        <f>Base_Encuestas[[#This Row],[VENTAS POR ALOJAMIENTO DURANTE EL MES DE LA ENCUESTA]]/1000</f>
        <v>1.5</v>
      </c>
      <c r="K123" s="103">
        <v>0</v>
      </c>
      <c r="L123" s="103">
        <v>40</v>
      </c>
      <c r="M123" s="103">
        <v>0</v>
      </c>
      <c r="N123" s="103">
        <v>0</v>
      </c>
      <c r="O123" s="103">
        <v>0</v>
      </c>
      <c r="P123" s="102">
        <v>40</v>
      </c>
      <c r="Q123" s="103">
        <v>10</v>
      </c>
      <c r="R123" s="103">
        <v>0</v>
      </c>
      <c r="S123" s="103">
        <v>0</v>
      </c>
      <c r="T123" s="103">
        <v>0</v>
      </c>
      <c r="U123" s="103">
        <v>0</v>
      </c>
      <c r="V123" s="103">
        <v>0</v>
      </c>
      <c r="W123" s="103">
        <v>0</v>
      </c>
      <c r="X123" s="103">
        <v>1</v>
      </c>
      <c r="Y123" s="103">
        <v>0</v>
      </c>
      <c r="Z123" s="103">
        <v>0</v>
      </c>
      <c r="AA123" s="103"/>
      <c r="AB123" s="103"/>
      <c r="AC123" s="103">
        <v>0</v>
      </c>
      <c r="AD123" s="103"/>
      <c r="AE123" s="103"/>
      <c r="AF123" s="103"/>
      <c r="AG123" s="103"/>
      <c r="AH123" s="103"/>
      <c r="AI123" s="103">
        <v>1</v>
      </c>
      <c r="AJ123" s="103">
        <v>1</v>
      </c>
      <c r="AK123" s="103"/>
      <c r="AL123" s="103"/>
      <c r="AM123" s="103"/>
      <c r="AN123" s="103"/>
      <c r="AO123" s="103"/>
      <c r="AP123" s="103"/>
      <c r="AQ123" s="103">
        <v>1</v>
      </c>
      <c r="AR123" s="103">
        <v>1</v>
      </c>
      <c r="AS123" s="103"/>
      <c r="AT123" s="103"/>
      <c r="AU123" s="103">
        <v>4</v>
      </c>
      <c r="AV123" s="103"/>
      <c r="AW123" s="103"/>
      <c r="AX123" s="103"/>
      <c r="AY123" s="103"/>
      <c r="AZ123" s="103"/>
      <c r="BA123" s="103">
        <v>0</v>
      </c>
      <c r="BB123" s="103"/>
      <c r="BC123" s="103" t="s">
        <v>80</v>
      </c>
      <c r="BD123" s="103">
        <v>10</v>
      </c>
      <c r="BE123" s="103">
        <v>10</v>
      </c>
      <c r="BF123" s="103" t="s">
        <v>80</v>
      </c>
      <c r="BG123" s="103">
        <v>5</v>
      </c>
      <c r="BH123" s="103">
        <v>5</v>
      </c>
      <c r="BI123" s="103" t="s">
        <v>81</v>
      </c>
      <c r="BJ123" s="103">
        <v>0</v>
      </c>
      <c r="BK123" s="103">
        <v>0</v>
      </c>
      <c r="BL123" s="103" t="s">
        <v>81</v>
      </c>
      <c r="BM123" s="103">
        <v>0</v>
      </c>
      <c r="BN123" s="103">
        <v>0</v>
      </c>
      <c r="BO123" s="103"/>
      <c r="BP123" s="103"/>
      <c r="BQ123" s="103"/>
      <c r="BR123" s="103"/>
      <c r="BS123" s="103"/>
      <c r="BT123" s="103"/>
      <c r="BU123" s="103"/>
      <c r="BV123" s="103"/>
      <c r="BW123" s="103"/>
      <c r="BX123" s="104">
        <v>43862</v>
      </c>
      <c r="BY123" s="103">
        <f>DAY(EOMONTH(Base_Encuestas[[#This Row],[FECHA]],0))</f>
        <v>29</v>
      </c>
      <c r="BZ12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3" s="105">
        <f>+YEAR(Base_Encuestas[[#This Row],[FECHA]])</f>
        <v>2020</v>
      </c>
    </row>
    <row r="124" spans="1:79">
      <c r="A124" s="100" t="s">
        <v>93</v>
      </c>
      <c r="B124" s="100" t="s">
        <v>94</v>
      </c>
      <c r="C124" s="100" t="s">
        <v>95</v>
      </c>
      <c r="D124" s="102">
        <v>7</v>
      </c>
      <c r="E124" s="103">
        <v>11</v>
      </c>
      <c r="F124" s="103"/>
      <c r="G124" s="103"/>
      <c r="H124" s="103"/>
      <c r="I124" s="103">
        <v>5247.36</v>
      </c>
      <c r="J124" s="103">
        <f>Base_Encuestas[[#This Row],[VENTAS POR ALOJAMIENTO DURANTE EL MES DE LA ENCUESTA]]/1000</f>
        <v>5.2473599999999996</v>
      </c>
      <c r="K124" s="103">
        <v>11</v>
      </c>
      <c r="L124" s="103">
        <v>41</v>
      </c>
      <c r="M124" s="103">
        <v>1</v>
      </c>
      <c r="N124" s="103">
        <v>0</v>
      </c>
      <c r="O124" s="103">
        <v>0</v>
      </c>
      <c r="P124" s="102">
        <v>53</v>
      </c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>
        <v>1</v>
      </c>
      <c r="AJ124" s="103">
        <v>1</v>
      </c>
      <c r="AK124" s="103">
        <v>1</v>
      </c>
      <c r="AL124" s="103">
        <v>1</v>
      </c>
      <c r="AM124" s="103"/>
      <c r="AN124" s="103"/>
      <c r="AO124" s="103"/>
      <c r="AP124" s="103"/>
      <c r="AQ124" s="103"/>
      <c r="AR124" s="103"/>
      <c r="AS124" s="103"/>
      <c r="AT124" s="103"/>
      <c r="AU124" s="103">
        <v>4</v>
      </c>
      <c r="AV124" s="103">
        <v>3</v>
      </c>
      <c r="AW124" s="103">
        <v>15</v>
      </c>
      <c r="AX124" s="103"/>
      <c r="AY124" s="103"/>
      <c r="AZ124" s="103"/>
      <c r="BA124" s="103">
        <v>18</v>
      </c>
      <c r="BB124" s="103"/>
      <c r="BC124" s="103" t="s">
        <v>86</v>
      </c>
      <c r="BD124" s="103"/>
      <c r="BE124" s="103">
        <v>0</v>
      </c>
      <c r="BF124" s="103" t="s">
        <v>86</v>
      </c>
      <c r="BG124" s="103"/>
      <c r="BH124" s="103">
        <v>0</v>
      </c>
      <c r="BI124" s="103" t="s">
        <v>86</v>
      </c>
      <c r="BJ124" s="103"/>
      <c r="BK124" s="103">
        <v>0</v>
      </c>
      <c r="BL124" s="103" t="s">
        <v>81</v>
      </c>
      <c r="BM124" s="103">
        <v>0</v>
      </c>
      <c r="BN124" s="103">
        <v>0</v>
      </c>
      <c r="BO124" s="103"/>
      <c r="BP124" s="103">
        <v>3</v>
      </c>
      <c r="BQ124" s="103"/>
      <c r="BR124" s="103"/>
      <c r="BS124" s="103"/>
      <c r="BT124" s="103"/>
      <c r="BU124" s="103"/>
      <c r="BV124" s="103"/>
      <c r="BW124" s="103"/>
      <c r="BX124" s="104">
        <v>43862</v>
      </c>
      <c r="BY124" s="103">
        <f>DAY(EOMONTH(Base_Encuestas[[#This Row],[FECHA]],0))</f>
        <v>29</v>
      </c>
      <c r="BZ12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4" s="105">
        <f>+YEAR(Base_Encuestas[[#This Row],[FECHA]])</f>
        <v>2020</v>
      </c>
    </row>
    <row r="125" spans="1:79">
      <c r="A125" s="100" t="s">
        <v>76</v>
      </c>
      <c r="B125" s="100" t="s">
        <v>77</v>
      </c>
      <c r="C125" s="100" t="s">
        <v>78</v>
      </c>
      <c r="D125" s="102">
        <v>40</v>
      </c>
      <c r="E125" s="103">
        <v>45</v>
      </c>
      <c r="F125" s="103"/>
      <c r="G125" s="103"/>
      <c r="H125" s="103"/>
      <c r="I125" s="103">
        <v>2097</v>
      </c>
      <c r="J125" s="103">
        <f>Base_Encuestas[[#This Row],[VENTAS POR ALOJAMIENTO DURANTE EL MES DE LA ENCUESTA]]/1000</f>
        <v>2.097</v>
      </c>
      <c r="K125" s="103">
        <v>20</v>
      </c>
      <c r="L125" s="103">
        <v>20</v>
      </c>
      <c r="M125" s="103">
        <v>0</v>
      </c>
      <c r="N125" s="103">
        <v>0</v>
      </c>
      <c r="O125" s="103">
        <v>0</v>
      </c>
      <c r="P125" s="102">
        <v>40</v>
      </c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>
        <v>2</v>
      </c>
      <c r="AB125" s="103">
        <v>17</v>
      </c>
      <c r="AC125" s="103">
        <v>19</v>
      </c>
      <c r="AD125" s="103">
        <v>4</v>
      </c>
      <c r="AE125" s="103">
        <v>36</v>
      </c>
      <c r="AF125" s="103">
        <v>40</v>
      </c>
      <c r="AG125" s="103"/>
      <c r="AH125" s="103"/>
      <c r="AI125" s="103"/>
      <c r="AJ125" s="103"/>
      <c r="AK125" s="103">
        <v>2</v>
      </c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>
        <v>2</v>
      </c>
      <c r="AV125" s="103"/>
      <c r="AW125" s="103">
        <v>6</v>
      </c>
      <c r="AX125" s="103"/>
      <c r="AY125" s="103"/>
      <c r="AZ125" s="103"/>
      <c r="BA125" s="103">
        <v>6</v>
      </c>
      <c r="BB125" s="103"/>
      <c r="BC125" s="103" t="s">
        <v>80</v>
      </c>
      <c r="BD125" s="103">
        <v>5</v>
      </c>
      <c r="BE125" s="103">
        <v>5</v>
      </c>
      <c r="BF125" s="103" t="s">
        <v>81</v>
      </c>
      <c r="BG125" s="103">
        <v>0</v>
      </c>
      <c r="BH125" s="103">
        <v>0</v>
      </c>
      <c r="BI125" s="103" t="s">
        <v>81</v>
      </c>
      <c r="BJ125" s="103">
        <v>0</v>
      </c>
      <c r="BK125" s="103">
        <v>0</v>
      </c>
      <c r="BL125" s="103" t="s">
        <v>81</v>
      </c>
      <c r="BM125" s="103">
        <v>0</v>
      </c>
      <c r="BN125" s="103">
        <v>0</v>
      </c>
      <c r="BO125" s="103"/>
      <c r="BP125" s="103"/>
      <c r="BQ125" s="103"/>
      <c r="BR125" s="103"/>
      <c r="BS125" s="103"/>
      <c r="BT125" s="103"/>
      <c r="BU125" s="103"/>
      <c r="BV125" s="103"/>
      <c r="BW125" s="103"/>
      <c r="BX125" s="104">
        <v>43862</v>
      </c>
      <c r="BY125" s="103">
        <f>DAY(EOMONTH(Base_Encuestas[[#This Row],[FECHA]],0))</f>
        <v>29</v>
      </c>
      <c r="BZ12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5" s="105">
        <f>+YEAR(Base_Encuestas[[#This Row],[FECHA]])</f>
        <v>2020</v>
      </c>
    </row>
    <row r="126" spans="1:79">
      <c r="A126" s="100" t="s">
        <v>82</v>
      </c>
      <c r="B126" s="100" t="s">
        <v>88</v>
      </c>
      <c r="C126" s="100" t="s">
        <v>78</v>
      </c>
      <c r="D126" s="102">
        <v>25</v>
      </c>
      <c r="E126" s="103">
        <v>45</v>
      </c>
      <c r="F126" s="103"/>
      <c r="G126" s="103"/>
      <c r="H126" s="103"/>
      <c r="I126" s="103">
        <v>8550</v>
      </c>
      <c r="J126" s="103">
        <f>Base_Encuestas[[#This Row],[VENTAS POR ALOJAMIENTO DURANTE EL MES DE LA ENCUESTA]]/1000</f>
        <v>8.5500000000000007</v>
      </c>
      <c r="K126" s="103">
        <v>15</v>
      </c>
      <c r="L126" s="103">
        <v>30</v>
      </c>
      <c r="M126" s="103">
        <v>8</v>
      </c>
      <c r="N126" s="103">
        <v>5</v>
      </c>
      <c r="O126" s="103">
        <v>0</v>
      </c>
      <c r="P126" s="102">
        <v>58</v>
      </c>
      <c r="Q126" s="103">
        <v>5</v>
      </c>
      <c r="R126" s="103">
        <v>10</v>
      </c>
      <c r="S126" s="103">
        <v>3</v>
      </c>
      <c r="T126" s="103">
        <v>0</v>
      </c>
      <c r="U126" s="103">
        <v>0</v>
      </c>
      <c r="V126" s="103">
        <v>5</v>
      </c>
      <c r="W126" s="103">
        <v>6</v>
      </c>
      <c r="X126" s="103">
        <v>3</v>
      </c>
      <c r="Y126" s="103">
        <v>0</v>
      </c>
      <c r="Z126" s="103">
        <v>0</v>
      </c>
      <c r="AA126" s="103">
        <v>10</v>
      </c>
      <c r="AB126" s="103">
        <v>35</v>
      </c>
      <c r="AC126" s="103">
        <v>45</v>
      </c>
      <c r="AD126" s="103">
        <v>167</v>
      </c>
      <c r="AE126" s="103">
        <v>45</v>
      </c>
      <c r="AF126" s="103">
        <v>212</v>
      </c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>
        <v>0</v>
      </c>
      <c r="AV126" s="103">
        <v>10</v>
      </c>
      <c r="AW126" s="103">
        <v>15</v>
      </c>
      <c r="AX126" s="103">
        <v>6</v>
      </c>
      <c r="AY126" s="103">
        <v>5</v>
      </c>
      <c r="AZ126" s="103"/>
      <c r="BA126" s="103">
        <v>36</v>
      </c>
      <c r="BB126" s="103"/>
      <c r="BC126" s="103" t="s">
        <v>80</v>
      </c>
      <c r="BD126" s="103">
        <v>5</v>
      </c>
      <c r="BE126" s="103">
        <v>5</v>
      </c>
      <c r="BF126" s="103" t="s">
        <v>80</v>
      </c>
      <c r="BG126" s="103">
        <v>5</v>
      </c>
      <c r="BH126" s="103">
        <v>5</v>
      </c>
      <c r="BI126" s="103" t="s">
        <v>81</v>
      </c>
      <c r="BJ126" s="103">
        <v>0</v>
      </c>
      <c r="BK126" s="103">
        <v>0</v>
      </c>
      <c r="BL126" s="103" t="s">
        <v>81</v>
      </c>
      <c r="BM126" s="103">
        <v>0</v>
      </c>
      <c r="BN126" s="103">
        <v>0</v>
      </c>
      <c r="BO126" s="103">
        <v>5</v>
      </c>
      <c r="BP126" s="103">
        <v>10</v>
      </c>
      <c r="BQ126" s="103">
        <v>5</v>
      </c>
      <c r="BR126" s="103">
        <v>3</v>
      </c>
      <c r="BS126" s="103"/>
      <c r="BT126" s="103"/>
      <c r="BU126" s="103">
        <v>2</v>
      </c>
      <c r="BV126" s="103">
        <v>10</v>
      </c>
      <c r="BW126" s="103"/>
      <c r="BX126" s="104">
        <v>43862</v>
      </c>
      <c r="BY126" s="103">
        <f>DAY(EOMONTH(Base_Encuestas[[#This Row],[FECHA]],0))</f>
        <v>29</v>
      </c>
      <c r="BZ12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6" s="105">
        <f>+YEAR(Base_Encuestas[[#This Row],[FECHA]])</f>
        <v>2020</v>
      </c>
    </row>
    <row r="127" spans="1:79">
      <c r="A127" s="100" t="s">
        <v>82</v>
      </c>
      <c r="B127" s="100" t="s">
        <v>77</v>
      </c>
      <c r="C127" s="100" t="s">
        <v>95</v>
      </c>
      <c r="D127" s="102">
        <v>17</v>
      </c>
      <c r="E127" s="103">
        <v>130</v>
      </c>
      <c r="F127" s="103"/>
      <c r="G127" s="103"/>
      <c r="H127" s="103"/>
      <c r="I127" s="103">
        <v>0</v>
      </c>
      <c r="J127" s="103"/>
      <c r="K127" s="103">
        <v>0</v>
      </c>
      <c r="L127" s="103"/>
      <c r="M127" s="103"/>
      <c r="N127" s="103"/>
      <c r="O127" s="103"/>
      <c r="P127" s="102"/>
      <c r="Q127" s="103">
        <v>0</v>
      </c>
      <c r="R127" s="103"/>
      <c r="S127" s="103"/>
      <c r="T127" s="103"/>
      <c r="U127" s="103"/>
      <c r="V127" s="103">
        <v>0</v>
      </c>
      <c r="W127" s="103"/>
      <c r="X127" s="103"/>
      <c r="Y127" s="103"/>
      <c r="Z127" s="103"/>
      <c r="AA127" s="103">
        <v>0</v>
      </c>
      <c r="AB127" s="103"/>
      <c r="AC127" s="103"/>
      <c r="AD127" s="103">
        <v>0</v>
      </c>
      <c r="AE127" s="103"/>
      <c r="AF127" s="103"/>
      <c r="AG127" s="103"/>
      <c r="AH127" s="103"/>
      <c r="AI127" s="103">
        <v>1</v>
      </c>
      <c r="AJ127" s="103"/>
      <c r="AK127" s="103"/>
      <c r="AL127" s="103"/>
      <c r="AM127" s="103">
        <v>1</v>
      </c>
      <c r="AN127" s="103"/>
      <c r="AO127" s="103"/>
      <c r="AP127" s="103"/>
      <c r="AQ127" s="103"/>
      <c r="AR127" s="103"/>
      <c r="AS127" s="103"/>
      <c r="AT127" s="103"/>
      <c r="AU127" s="103">
        <v>2</v>
      </c>
      <c r="AV127" s="103"/>
      <c r="AW127" s="103"/>
      <c r="AX127" s="103"/>
      <c r="AY127" s="103"/>
      <c r="AZ127" s="103"/>
      <c r="BA127" s="103">
        <v>0</v>
      </c>
      <c r="BB127" s="103"/>
      <c r="BC127" s="103" t="s">
        <v>81</v>
      </c>
      <c r="BD127" s="103">
        <v>0</v>
      </c>
      <c r="BE127" s="103">
        <v>0</v>
      </c>
      <c r="BF127" s="103" t="s">
        <v>81</v>
      </c>
      <c r="BG127" s="103">
        <v>0</v>
      </c>
      <c r="BH127" s="103">
        <v>0</v>
      </c>
      <c r="BI127" s="103" t="s">
        <v>81</v>
      </c>
      <c r="BJ127" s="103">
        <v>0</v>
      </c>
      <c r="BK127" s="103">
        <v>0</v>
      </c>
      <c r="BL127" s="103" t="s">
        <v>81</v>
      </c>
      <c r="BM127" s="103">
        <v>0</v>
      </c>
      <c r="BN127" s="103">
        <v>0</v>
      </c>
      <c r="BO127" s="103"/>
      <c r="BP127" s="103"/>
      <c r="BQ127" s="103"/>
      <c r="BR127" s="103"/>
      <c r="BS127" s="103"/>
      <c r="BT127" s="103"/>
      <c r="BU127" s="103">
        <v>2</v>
      </c>
      <c r="BV127" s="103"/>
      <c r="BW127" s="103"/>
      <c r="BX127" s="104">
        <v>43862</v>
      </c>
      <c r="BY127" s="103">
        <f>DAY(EOMONTH(Base_Encuestas[[#This Row],[FECHA]],0))</f>
        <v>29</v>
      </c>
      <c r="BZ12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7" s="105">
        <f>+YEAR(Base_Encuestas[[#This Row],[FECHA]])</f>
        <v>2020</v>
      </c>
    </row>
    <row r="128" spans="1:79">
      <c r="A128" s="100" t="s">
        <v>93</v>
      </c>
      <c r="B128" s="100" t="s">
        <v>94</v>
      </c>
      <c r="C128" s="100" t="s">
        <v>89</v>
      </c>
      <c r="D128" s="102">
        <v>203</v>
      </c>
      <c r="E128" s="103">
        <v>377</v>
      </c>
      <c r="F128" s="103"/>
      <c r="G128" s="103"/>
      <c r="H128" s="103"/>
      <c r="I128" s="103">
        <v>5361</v>
      </c>
      <c r="J128" s="103">
        <f>Base_Encuestas[[#This Row],[VENTAS POR ALOJAMIENTO DURANTE EL MES DE LA ENCUESTA]]/1000</f>
        <v>5.3609999999999998</v>
      </c>
      <c r="K128" s="103">
        <v>0</v>
      </c>
      <c r="L128" s="103">
        <v>21</v>
      </c>
      <c r="M128" s="103">
        <v>11</v>
      </c>
      <c r="N128" s="103">
        <v>3</v>
      </c>
      <c r="O128" s="103">
        <v>0</v>
      </c>
      <c r="P128" s="102">
        <v>35</v>
      </c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>
        <v>67</v>
      </c>
      <c r="AB128" s="103">
        <v>18</v>
      </c>
      <c r="AC128" s="103">
        <v>85</v>
      </c>
      <c r="AD128" s="103">
        <v>67</v>
      </c>
      <c r="AE128" s="103">
        <v>24</v>
      </c>
      <c r="AF128" s="103">
        <v>91</v>
      </c>
      <c r="AG128" s="103"/>
      <c r="AH128" s="103"/>
      <c r="AI128" s="103">
        <v>1</v>
      </c>
      <c r="AJ128" s="103"/>
      <c r="AK128" s="103">
        <v>3</v>
      </c>
      <c r="AL128" s="103">
        <v>2</v>
      </c>
      <c r="AM128" s="103"/>
      <c r="AN128" s="103"/>
      <c r="AO128" s="103">
        <v>2</v>
      </c>
      <c r="AP128" s="103"/>
      <c r="AQ128" s="103"/>
      <c r="AR128" s="103"/>
      <c r="AS128" s="103">
        <v>0</v>
      </c>
      <c r="AT128" s="103">
        <v>1</v>
      </c>
      <c r="AU128" s="103">
        <v>9</v>
      </c>
      <c r="AV128" s="103">
        <v>2</v>
      </c>
      <c r="AW128" s="103">
        <v>6</v>
      </c>
      <c r="AX128" s="103">
        <v>3</v>
      </c>
      <c r="AY128" s="103">
        <v>1</v>
      </c>
      <c r="AZ128" s="103">
        <v>12</v>
      </c>
      <c r="BA128" s="103">
        <v>24</v>
      </c>
      <c r="BB128" s="103">
        <v>12</v>
      </c>
      <c r="BC128" s="103" t="s">
        <v>86</v>
      </c>
      <c r="BD128" s="103">
        <v>10</v>
      </c>
      <c r="BE128" s="103">
        <v>-10</v>
      </c>
      <c r="BF128" s="103" t="s">
        <v>81</v>
      </c>
      <c r="BG128" s="103">
        <v>0</v>
      </c>
      <c r="BH128" s="103">
        <v>0</v>
      </c>
      <c r="BI128" s="103" t="s">
        <v>81</v>
      </c>
      <c r="BJ128" s="103">
        <v>0</v>
      </c>
      <c r="BK128" s="103">
        <v>0</v>
      </c>
      <c r="BL128" s="103" t="s">
        <v>81</v>
      </c>
      <c r="BM128" s="103">
        <v>0</v>
      </c>
      <c r="BN128" s="103">
        <v>0</v>
      </c>
      <c r="BO128" s="103"/>
      <c r="BP128" s="103">
        <v>4</v>
      </c>
      <c r="BQ128" s="103">
        <v>4</v>
      </c>
      <c r="BR128" s="103">
        <v>2</v>
      </c>
      <c r="BS128" s="103">
        <v>10</v>
      </c>
      <c r="BT128" s="103"/>
      <c r="BU128" s="103"/>
      <c r="BV128" s="103"/>
      <c r="BW128" s="103"/>
      <c r="BX128" s="104">
        <v>43862</v>
      </c>
      <c r="BY128" s="103">
        <f>DAY(EOMONTH(Base_Encuestas[[#This Row],[FECHA]],0))</f>
        <v>29</v>
      </c>
      <c r="BZ12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8" s="105">
        <f>+YEAR(Base_Encuestas[[#This Row],[FECHA]])</f>
        <v>2020</v>
      </c>
    </row>
    <row r="129" spans="1:79">
      <c r="A129" s="100" t="s">
        <v>97</v>
      </c>
      <c r="B129" s="100" t="s">
        <v>88</v>
      </c>
      <c r="C129" s="100" t="s">
        <v>78</v>
      </c>
      <c r="D129" s="102">
        <v>15</v>
      </c>
      <c r="E129" s="103">
        <v>22</v>
      </c>
      <c r="F129" s="103"/>
      <c r="G129" s="103"/>
      <c r="H129" s="103"/>
      <c r="I129" s="103"/>
      <c r="J129" s="103"/>
      <c r="K129" s="103">
        <v>39</v>
      </c>
      <c r="L129" s="103">
        <v>94</v>
      </c>
      <c r="M129" s="103">
        <v>17</v>
      </c>
      <c r="N129" s="103">
        <v>0</v>
      </c>
      <c r="O129" s="103">
        <v>0</v>
      </c>
      <c r="P129" s="102">
        <v>150</v>
      </c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>
        <v>16</v>
      </c>
      <c r="AB129" s="103">
        <v>262</v>
      </c>
      <c r="AC129" s="103">
        <v>278</v>
      </c>
      <c r="AD129" s="103">
        <v>16</v>
      </c>
      <c r="AE129" s="103">
        <v>262</v>
      </c>
      <c r="AF129" s="103">
        <v>278</v>
      </c>
      <c r="AG129" s="103"/>
      <c r="AH129" s="103"/>
      <c r="AI129" s="103">
        <v>2</v>
      </c>
      <c r="AJ129" s="103">
        <v>1</v>
      </c>
      <c r="AK129" s="103">
        <v>1</v>
      </c>
      <c r="AL129" s="103">
        <v>2</v>
      </c>
      <c r="AM129" s="103"/>
      <c r="AN129" s="103"/>
      <c r="AO129" s="103">
        <v>1</v>
      </c>
      <c r="AP129" s="103">
        <v>1</v>
      </c>
      <c r="AQ129" s="103"/>
      <c r="AR129" s="103"/>
      <c r="AS129" s="103"/>
      <c r="AT129" s="103"/>
      <c r="AU129" s="103">
        <v>8</v>
      </c>
      <c r="AV129" s="103">
        <v>24</v>
      </c>
      <c r="AW129" s="103">
        <v>56</v>
      </c>
      <c r="AX129" s="103">
        <v>10</v>
      </c>
      <c r="AY129" s="103"/>
      <c r="AZ129" s="103"/>
      <c r="BA129" s="103">
        <v>90</v>
      </c>
      <c r="BB129" s="103"/>
      <c r="BC129" s="103"/>
      <c r="BD129" s="103"/>
      <c r="BE129" s="103">
        <v>0</v>
      </c>
      <c r="BF129" s="103"/>
      <c r="BG129" s="103"/>
      <c r="BH129" s="103">
        <v>0</v>
      </c>
      <c r="BI129" s="103"/>
      <c r="BJ129" s="103"/>
      <c r="BK129" s="103">
        <v>0</v>
      </c>
      <c r="BL129" s="103"/>
      <c r="BM129" s="103"/>
      <c r="BN129" s="103">
        <v>0</v>
      </c>
      <c r="BO129" s="103">
        <v>23</v>
      </c>
      <c r="BP129" s="103">
        <v>67</v>
      </c>
      <c r="BQ129" s="103">
        <v>6</v>
      </c>
      <c r="BR129" s="103"/>
      <c r="BS129" s="103"/>
      <c r="BT129" s="103"/>
      <c r="BU129" s="103"/>
      <c r="BV129" s="103">
        <v>4</v>
      </c>
      <c r="BW129" s="103"/>
      <c r="BX129" s="104">
        <v>43862</v>
      </c>
      <c r="BY129" s="103">
        <f>DAY(EOMONTH(Base_Encuestas[[#This Row],[FECHA]],0))</f>
        <v>29</v>
      </c>
      <c r="BZ12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9" s="105">
        <f>+YEAR(Base_Encuestas[[#This Row],[FECHA]])</f>
        <v>2020</v>
      </c>
    </row>
    <row r="130" spans="1:79">
      <c r="A130" s="100" t="s">
        <v>82</v>
      </c>
      <c r="B130" s="100" t="s">
        <v>88</v>
      </c>
      <c r="C130" s="100" t="s">
        <v>78</v>
      </c>
      <c r="D130" s="102">
        <v>152</v>
      </c>
      <c r="E130" s="103">
        <v>316</v>
      </c>
      <c r="F130" s="103"/>
      <c r="G130" s="103"/>
      <c r="H130" s="103"/>
      <c r="I130" s="103">
        <v>209547</v>
      </c>
      <c r="J130" s="103">
        <f>Base_Encuestas[[#This Row],[VENTAS POR ALOJAMIENTO DURANTE EL MES DE LA ENCUESTA]]/1000</f>
        <v>209.547</v>
      </c>
      <c r="K130" s="103">
        <v>1880</v>
      </c>
      <c r="L130" s="103">
        <v>784</v>
      </c>
      <c r="M130" s="103">
        <v>469</v>
      </c>
      <c r="N130" s="103">
        <v>0</v>
      </c>
      <c r="O130" s="103">
        <v>0</v>
      </c>
      <c r="P130" s="102">
        <v>3133</v>
      </c>
      <c r="Q130" s="103">
        <v>2</v>
      </c>
      <c r="R130" s="103">
        <v>1</v>
      </c>
      <c r="S130" s="103">
        <v>0</v>
      </c>
      <c r="T130" s="103">
        <v>0</v>
      </c>
      <c r="U130" s="103">
        <v>0</v>
      </c>
      <c r="V130" s="103">
        <v>0</v>
      </c>
      <c r="W130" s="103">
        <v>0</v>
      </c>
      <c r="X130" s="103">
        <v>25</v>
      </c>
      <c r="Y130" s="103">
        <v>0</v>
      </c>
      <c r="Z130" s="103">
        <v>0</v>
      </c>
      <c r="AA130" s="103">
        <v>1177</v>
      </c>
      <c r="AB130" s="103">
        <v>811</v>
      </c>
      <c r="AC130" s="103">
        <v>1988</v>
      </c>
      <c r="AD130" s="103">
        <v>1177</v>
      </c>
      <c r="AE130" s="103">
        <v>811</v>
      </c>
      <c r="AF130" s="103">
        <v>1988</v>
      </c>
      <c r="AG130" s="103"/>
      <c r="AH130" s="103"/>
      <c r="AI130" s="103"/>
      <c r="AJ130" s="103"/>
      <c r="AK130" s="103">
        <v>0</v>
      </c>
      <c r="AL130" s="103">
        <v>1</v>
      </c>
      <c r="AM130" s="103"/>
      <c r="AN130" s="103"/>
      <c r="AO130" s="103"/>
      <c r="AP130" s="103"/>
      <c r="AQ130" s="103"/>
      <c r="AR130" s="103"/>
      <c r="AS130" s="103"/>
      <c r="AT130" s="103"/>
      <c r="AU130" s="103">
        <v>1</v>
      </c>
      <c r="AV130" s="103">
        <v>353</v>
      </c>
      <c r="AW130" s="103">
        <v>280</v>
      </c>
      <c r="AX130" s="103">
        <v>150</v>
      </c>
      <c r="AY130" s="103"/>
      <c r="AZ130" s="103"/>
      <c r="BA130" s="103">
        <v>783</v>
      </c>
      <c r="BB130" s="103"/>
      <c r="BC130" s="103" t="s">
        <v>81</v>
      </c>
      <c r="BD130" s="103">
        <v>0</v>
      </c>
      <c r="BE130" s="103">
        <v>0</v>
      </c>
      <c r="BF130" s="103" t="s">
        <v>81</v>
      </c>
      <c r="BG130" s="103">
        <v>0</v>
      </c>
      <c r="BH130" s="103">
        <v>0</v>
      </c>
      <c r="BI130" s="103" t="s">
        <v>81</v>
      </c>
      <c r="BJ130" s="103">
        <v>0</v>
      </c>
      <c r="BK130" s="103">
        <v>0</v>
      </c>
      <c r="BL130" s="103" t="s">
        <v>81</v>
      </c>
      <c r="BM130" s="103">
        <v>0</v>
      </c>
      <c r="BN130" s="103">
        <v>0</v>
      </c>
      <c r="BO130" s="103">
        <v>60</v>
      </c>
      <c r="BP130" s="103">
        <v>10</v>
      </c>
      <c r="BQ130" s="103">
        <v>10</v>
      </c>
      <c r="BR130" s="103"/>
      <c r="BS130" s="103"/>
      <c r="BT130" s="103">
        <v>20</v>
      </c>
      <c r="BU130" s="103">
        <v>1</v>
      </c>
      <c r="BV130" s="103">
        <v>16</v>
      </c>
      <c r="BW130" s="103"/>
      <c r="BX130" s="104">
        <v>43862</v>
      </c>
      <c r="BY130" s="103">
        <f>DAY(EOMONTH(Base_Encuestas[[#This Row],[FECHA]],0))</f>
        <v>29</v>
      </c>
      <c r="BZ13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0" s="105">
        <f>+YEAR(Base_Encuestas[[#This Row],[FECHA]])</f>
        <v>2020</v>
      </c>
    </row>
    <row r="131" spans="1:79">
      <c r="A131" s="100" t="s">
        <v>97</v>
      </c>
      <c r="B131" s="100" t="s">
        <v>88</v>
      </c>
      <c r="C131" s="100" t="s">
        <v>78</v>
      </c>
      <c r="D131" s="102">
        <v>982</v>
      </c>
      <c r="E131" s="103">
        <v>1392</v>
      </c>
      <c r="F131" s="103"/>
      <c r="G131" s="103"/>
      <c r="H131" s="103"/>
      <c r="I131" s="103">
        <v>55076.55</v>
      </c>
      <c r="J131" s="103">
        <f>Base_Encuestas[[#This Row],[VENTAS POR ALOJAMIENTO DURANTE EL MES DE LA ENCUESTA]]/1000</f>
        <v>55.076550000000005</v>
      </c>
      <c r="K131" s="103">
        <v>5</v>
      </c>
      <c r="L131" s="103">
        <v>482</v>
      </c>
      <c r="M131" s="103">
        <v>63</v>
      </c>
      <c r="N131" s="103">
        <v>0</v>
      </c>
      <c r="O131" s="103">
        <v>0</v>
      </c>
      <c r="P131" s="102">
        <v>550</v>
      </c>
      <c r="Q131" s="103">
        <v>2</v>
      </c>
      <c r="R131" s="103">
        <v>0</v>
      </c>
      <c r="S131" s="103">
        <v>0</v>
      </c>
      <c r="T131" s="103">
        <v>0</v>
      </c>
      <c r="U131" s="103">
        <v>0</v>
      </c>
      <c r="V131" s="103">
        <v>3</v>
      </c>
      <c r="W131" s="103">
        <v>0</v>
      </c>
      <c r="X131" s="103">
        <v>0</v>
      </c>
      <c r="Y131" s="103">
        <v>0</v>
      </c>
      <c r="Z131" s="103">
        <v>0</v>
      </c>
      <c r="AA131" s="103">
        <v>0</v>
      </c>
      <c r="AB131" s="103">
        <v>1163</v>
      </c>
      <c r="AC131" s="103">
        <v>1163</v>
      </c>
      <c r="AD131" s="103">
        <v>0</v>
      </c>
      <c r="AE131" s="103">
        <v>1163</v>
      </c>
      <c r="AF131" s="103">
        <v>1163</v>
      </c>
      <c r="AG131" s="103"/>
      <c r="AH131" s="103"/>
      <c r="AI131" s="103">
        <v>6</v>
      </c>
      <c r="AJ131" s="103">
        <v>9</v>
      </c>
      <c r="AK131" s="103">
        <v>22</v>
      </c>
      <c r="AL131" s="103">
        <v>11</v>
      </c>
      <c r="AM131" s="103"/>
      <c r="AN131" s="103"/>
      <c r="AO131" s="103"/>
      <c r="AP131" s="103"/>
      <c r="AQ131" s="103"/>
      <c r="AR131" s="103"/>
      <c r="AS131" s="103"/>
      <c r="AT131" s="103"/>
      <c r="AU131" s="103">
        <v>48</v>
      </c>
      <c r="AV131" s="103">
        <v>205</v>
      </c>
      <c r="AW131" s="103">
        <v>292</v>
      </c>
      <c r="AX131" s="103">
        <v>48</v>
      </c>
      <c r="AY131" s="103"/>
      <c r="AZ131" s="103"/>
      <c r="BA131" s="103">
        <v>545</v>
      </c>
      <c r="BB131" s="103"/>
      <c r="BC131" s="103" t="s">
        <v>80</v>
      </c>
      <c r="BD131" s="103">
        <v>5</v>
      </c>
      <c r="BE131" s="103">
        <v>5</v>
      </c>
      <c r="BF131" s="103" t="s">
        <v>81</v>
      </c>
      <c r="BG131" s="103">
        <v>0</v>
      </c>
      <c r="BH131" s="103">
        <v>0</v>
      </c>
      <c r="BI131" s="103" t="s">
        <v>81</v>
      </c>
      <c r="BJ131" s="103">
        <v>0</v>
      </c>
      <c r="BK131" s="103">
        <v>0</v>
      </c>
      <c r="BL131" s="103" t="s">
        <v>81</v>
      </c>
      <c r="BM131" s="103">
        <v>0</v>
      </c>
      <c r="BN131" s="103">
        <v>0</v>
      </c>
      <c r="BO131" s="103">
        <v>4</v>
      </c>
      <c r="BP131" s="103">
        <v>86</v>
      </c>
      <c r="BQ131" s="103">
        <v>5</v>
      </c>
      <c r="BR131" s="103"/>
      <c r="BS131" s="103"/>
      <c r="BT131" s="103"/>
      <c r="BU131" s="103"/>
      <c r="BV131" s="103"/>
      <c r="BW131" s="103"/>
      <c r="BX131" s="104">
        <v>43862</v>
      </c>
      <c r="BY131" s="103">
        <f>DAY(EOMONTH(Base_Encuestas[[#This Row],[FECHA]],0))</f>
        <v>29</v>
      </c>
      <c r="BZ13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1" s="105">
        <f>+YEAR(Base_Encuestas[[#This Row],[FECHA]])</f>
        <v>2020</v>
      </c>
    </row>
    <row r="132" spans="1:79">
      <c r="A132" s="100" t="s">
        <v>76</v>
      </c>
      <c r="B132" s="100" t="s">
        <v>88</v>
      </c>
      <c r="C132" s="100" t="s">
        <v>78</v>
      </c>
      <c r="D132" s="102">
        <v>44</v>
      </c>
      <c r="E132" s="103">
        <v>66</v>
      </c>
      <c r="F132" s="103"/>
      <c r="G132" s="103"/>
      <c r="H132" s="103"/>
      <c r="I132" s="103">
        <v>35038</v>
      </c>
      <c r="J132" s="103">
        <f>Base_Encuestas[[#This Row],[VENTAS POR ALOJAMIENTO DURANTE EL MES DE LA ENCUESTA]]/1000</f>
        <v>35.037999999999997</v>
      </c>
      <c r="K132" s="103">
        <v>100</v>
      </c>
      <c r="L132" s="103">
        <v>471</v>
      </c>
      <c r="M132" s="103">
        <v>0</v>
      </c>
      <c r="N132" s="103">
        <v>0</v>
      </c>
      <c r="O132" s="103">
        <v>0</v>
      </c>
      <c r="P132" s="102">
        <v>571</v>
      </c>
      <c r="Q132" s="103">
        <v>3</v>
      </c>
      <c r="R132" s="103">
        <v>0</v>
      </c>
      <c r="S132" s="103">
        <v>0</v>
      </c>
      <c r="T132" s="103">
        <v>0</v>
      </c>
      <c r="U132" s="103">
        <v>0</v>
      </c>
      <c r="V132" s="103"/>
      <c r="W132" s="103"/>
      <c r="X132" s="103"/>
      <c r="Y132" s="103"/>
      <c r="Z132" s="103"/>
      <c r="AA132" s="103">
        <v>52</v>
      </c>
      <c r="AB132" s="103">
        <v>903</v>
      </c>
      <c r="AC132" s="103">
        <v>955</v>
      </c>
      <c r="AD132" s="103">
        <v>52</v>
      </c>
      <c r="AE132" s="103">
        <v>903</v>
      </c>
      <c r="AF132" s="103">
        <v>955</v>
      </c>
      <c r="AG132" s="103"/>
      <c r="AH132" s="103"/>
      <c r="AI132" s="103">
        <v>3</v>
      </c>
      <c r="AJ132" s="103">
        <v>4</v>
      </c>
      <c r="AK132" s="103">
        <v>9</v>
      </c>
      <c r="AL132" s="103">
        <v>2</v>
      </c>
      <c r="AM132" s="103"/>
      <c r="AN132" s="103"/>
      <c r="AO132" s="103"/>
      <c r="AP132" s="103"/>
      <c r="AQ132" s="103"/>
      <c r="AR132" s="103"/>
      <c r="AS132" s="103"/>
      <c r="AT132" s="103"/>
      <c r="AU132" s="103">
        <v>18</v>
      </c>
      <c r="AV132" s="103">
        <v>100</v>
      </c>
      <c r="AW132" s="103">
        <v>528</v>
      </c>
      <c r="AX132" s="103"/>
      <c r="AY132" s="103"/>
      <c r="AZ132" s="103"/>
      <c r="BA132" s="103">
        <v>628</v>
      </c>
      <c r="BB132" s="103"/>
      <c r="BC132" s="103" t="s">
        <v>80</v>
      </c>
      <c r="BD132" s="103">
        <v>40</v>
      </c>
      <c r="BE132" s="103">
        <v>40</v>
      </c>
      <c r="BF132" s="103" t="s">
        <v>81</v>
      </c>
      <c r="BG132" s="103">
        <v>0</v>
      </c>
      <c r="BH132" s="103">
        <v>0</v>
      </c>
      <c r="BI132" s="103" t="s">
        <v>81</v>
      </c>
      <c r="BJ132" s="103">
        <v>0</v>
      </c>
      <c r="BK132" s="103">
        <v>0</v>
      </c>
      <c r="BL132" s="103" t="s">
        <v>81</v>
      </c>
      <c r="BM132" s="103">
        <v>0</v>
      </c>
      <c r="BN132" s="103">
        <v>0</v>
      </c>
      <c r="BO132" s="103">
        <v>5</v>
      </c>
      <c r="BP132" s="103">
        <v>15</v>
      </c>
      <c r="BQ132" s="103"/>
      <c r="BR132" s="103"/>
      <c r="BS132" s="103"/>
      <c r="BT132" s="103">
        <v>2</v>
      </c>
      <c r="BU132" s="103"/>
      <c r="BV132" s="103">
        <v>3</v>
      </c>
      <c r="BW132" s="103"/>
      <c r="BX132" s="104">
        <v>43862</v>
      </c>
      <c r="BY132" s="103">
        <f>DAY(EOMONTH(Base_Encuestas[[#This Row],[FECHA]],0))</f>
        <v>29</v>
      </c>
      <c r="BZ13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2" s="105">
        <f>+YEAR(Base_Encuestas[[#This Row],[FECHA]])</f>
        <v>2020</v>
      </c>
    </row>
    <row r="133" spans="1:79">
      <c r="A133" s="100" t="s">
        <v>87</v>
      </c>
      <c r="B133" s="100" t="s">
        <v>88</v>
      </c>
      <c r="C133" s="100" t="s">
        <v>95</v>
      </c>
      <c r="D133" s="102">
        <v>9</v>
      </c>
      <c r="E133" s="103">
        <v>14</v>
      </c>
      <c r="F133" s="103"/>
      <c r="G133" s="103"/>
      <c r="H133" s="103"/>
      <c r="I133" s="103">
        <v>596</v>
      </c>
      <c r="J133" s="103">
        <f>Base_Encuestas[[#This Row],[VENTAS POR ALOJAMIENTO DURANTE EL MES DE LA ENCUESTA]]/1000</f>
        <v>0.59599999999999997</v>
      </c>
      <c r="K133" s="103">
        <v>30</v>
      </c>
      <c r="L133" s="103">
        <v>10</v>
      </c>
      <c r="M133" s="103">
        <v>0</v>
      </c>
      <c r="N133" s="103">
        <v>0</v>
      </c>
      <c r="O133" s="103">
        <v>0</v>
      </c>
      <c r="P133" s="102">
        <v>40</v>
      </c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>
        <v>40</v>
      </c>
      <c r="AB133" s="103">
        <v>0</v>
      </c>
      <c r="AC133" s="103">
        <v>40</v>
      </c>
      <c r="AD133" s="103">
        <v>40</v>
      </c>
      <c r="AE133" s="103">
        <v>0</v>
      </c>
      <c r="AF133" s="103">
        <v>40</v>
      </c>
      <c r="AG133" s="103"/>
      <c r="AH133" s="103"/>
      <c r="AI133" s="103"/>
      <c r="AJ133" s="103"/>
      <c r="AK133" s="103"/>
      <c r="AL133" s="103"/>
      <c r="AM133" s="103">
        <v>2</v>
      </c>
      <c r="AN133" s="103"/>
      <c r="AO133" s="103">
        <v>4</v>
      </c>
      <c r="AP133" s="103"/>
      <c r="AQ133" s="103"/>
      <c r="AR133" s="103"/>
      <c r="AS133" s="103"/>
      <c r="AT133" s="103"/>
      <c r="AU133" s="103">
        <v>6</v>
      </c>
      <c r="AV133" s="103"/>
      <c r="AW133" s="103"/>
      <c r="AX133" s="103"/>
      <c r="AY133" s="103"/>
      <c r="AZ133" s="103"/>
      <c r="BA133" s="103">
        <v>0</v>
      </c>
      <c r="BB133" s="103"/>
      <c r="BC133" s="103"/>
      <c r="BD133" s="103"/>
      <c r="BE133" s="103">
        <v>0</v>
      </c>
      <c r="BF133" s="103"/>
      <c r="BG133" s="103"/>
      <c r="BH133" s="103">
        <v>0</v>
      </c>
      <c r="BI133" s="103"/>
      <c r="BJ133" s="103"/>
      <c r="BK133" s="103">
        <v>0</v>
      </c>
      <c r="BL133" s="103"/>
      <c r="BM133" s="103"/>
      <c r="BN133" s="103">
        <v>0</v>
      </c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4">
        <v>43862</v>
      </c>
      <c r="BY133" s="103">
        <f>DAY(EOMONTH(Base_Encuestas[[#This Row],[FECHA]],0))</f>
        <v>29</v>
      </c>
      <c r="BZ13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3" s="105">
        <f>+YEAR(Base_Encuestas[[#This Row],[FECHA]])</f>
        <v>2020</v>
      </c>
    </row>
    <row r="134" spans="1:79">
      <c r="A134" s="100" t="s">
        <v>82</v>
      </c>
      <c r="B134" s="100" t="s">
        <v>88</v>
      </c>
      <c r="C134" s="100" t="s">
        <v>78</v>
      </c>
      <c r="D134" s="102">
        <v>30</v>
      </c>
      <c r="E134" s="103">
        <v>34</v>
      </c>
      <c r="F134" s="103"/>
      <c r="G134" s="103"/>
      <c r="H134" s="103"/>
      <c r="I134" s="103">
        <v>76219.67</v>
      </c>
      <c r="J134" s="103">
        <f>Base_Encuestas[[#This Row],[VENTAS POR ALOJAMIENTO DURANTE EL MES DE LA ENCUESTA]]/1000</f>
        <v>76.219669999999994</v>
      </c>
      <c r="K134" s="103">
        <v>405</v>
      </c>
      <c r="L134" s="103">
        <v>266</v>
      </c>
      <c r="M134" s="103">
        <v>0</v>
      </c>
      <c r="N134" s="103">
        <v>0</v>
      </c>
      <c r="O134" s="103">
        <v>0</v>
      </c>
      <c r="P134" s="102">
        <v>671</v>
      </c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>
        <v>133</v>
      </c>
      <c r="AB134" s="103">
        <v>806</v>
      </c>
      <c r="AC134" s="103">
        <v>939</v>
      </c>
      <c r="AD134" s="103">
        <v>133</v>
      </c>
      <c r="AE134" s="103">
        <v>806</v>
      </c>
      <c r="AF134" s="103">
        <v>939</v>
      </c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  <c r="AU134" s="103">
        <v>0</v>
      </c>
      <c r="AV134" s="103">
        <v>453</v>
      </c>
      <c r="AW134" s="103">
        <v>68</v>
      </c>
      <c r="AX134" s="103"/>
      <c r="AY134" s="103"/>
      <c r="AZ134" s="103"/>
      <c r="BA134" s="103">
        <v>521</v>
      </c>
      <c r="BB134" s="103"/>
      <c r="BC134" s="103" t="s">
        <v>81</v>
      </c>
      <c r="BD134" s="103">
        <v>0</v>
      </c>
      <c r="BE134" s="103">
        <v>0</v>
      </c>
      <c r="BF134" s="103" t="s">
        <v>81</v>
      </c>
      <c r="BG134" s="103">
        <v>0</v>
      </c>
      <c r="BH134" s="103">
        <v>0</v>
      </c>
      <c r="BI134" s="103" t="s">
        <v>81</v>
      </c>
      <c r="BJ134" s="103">
        <v>0</v>
      </c>
      <c r="BK134" s="103">
        <v>0</v>
      </c>
      <c r="BL134" s="103" t="s">
        <v>81</v>
      </c>
      <c r="BM134" s="103">
        <v>0</v>
      </c>
      <c r="BN134" s="103">
        <v>0</v>
      </c>
      <c r="BO134" s="103">
        <v>3</v>
      </c>
      <c r="BP134" s="103">
        <v>12</v>
      </c>
      <c r="BQ134" s="103"/>
      <c r="BR134" s="103"/>
      <c r="BS134" s="103"/>
      <c r="BT134" s="103">
        <v>1</v>
      </c>
      <c r="BU134" s="103"/>
      <c r="BV134" s="103"/>
      <c r="BW134" s="103"/>
      <c r="BX134" s="104">
        <v>43862</v>
      </c>
      <c r="BY134" s="103">
        <f>DAY(EOMONTH(Base_Encuestas[[#This Row],[FECHA]],0))</f>
        <v>29</v>
      </c>
      <c r="BZ13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4" s="105">
        <f>+YEAR(Base_Encuestas[[#This Row],[FECHA]])</f>
        <v>2020</v>
      </c>
    </row>
    <row r="135" spans="1:79">
      <c r="A135" s="100" t="s">
        <v>103</v>
      </c>
      <c r="B135" s="100" t="s">
        <v>88</v>
      </c>
      <c r="C135" s="100" t="s">
        <v>95</v>
      </c>
      <c r="D135" s="102">
        <v>10</v>
      </c>
      <c r="E135" s="103">
        <v>24</v>
      </c>
      <c r="F135" s="103"/>
      <c r="G135" s="103"/>
      <c r="H135" s="103"/>
      <c r="I135" s="103">
        <v>1338.3</v>
      </c>
      <c r="J135" s="103">
        <f>Base_Encuestas[[#This Row],[VENTAS POR ALOJAMIENTO DURANTE EL MES DE LA ENCUESTA]]/1000</f>
        <v>1.3383</v>
      </c>
      <c r="K135" s="103">
        <v>0</v>
      </c>
      <c r="L135" s="103">
        <v>18</v>
      </c>
      <c r="M135" s="103">
        <v>0</v>
      </c>
      <c r="N135" s="103">
        <v>0</v>
      </c>
      <c r="O135" s="103">
        <v>0</v>
      </c>
      <c r="P135" s="102">
        <v>18</v>
      </c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>
        <v>36</v>
      </c>
      <c r="AB135" s="103">
        <v>0</v>
      </c>
      <c r="AC135" s="103">
        <v>36</v>
      </c>
      <c r="AD135" s="103">
        <v>36</v>
      </c>
      <c r="AE135" s="103">
        <v>0</v>
      </c>
      <c r="AF135" s="103">
        <v>36</v>
      </c>
      <c r="AG135" s="103"/>
      <c r="AH135" s="103"/>
      <c r="AI135" s="103">
        <v>1</v>
      </c>
      <c r="AJ135" s="103">
        <v>1</v>
      </c>
      <c r="AK135" s="103">
        <v>4</v>
      </c>
      <c r="AL135" s="103">
        <v>3</v>
      </c>
      <c r="AM135" s="103"/>
      <c r="AN135" s="103"/>
      <c r="AO135" s="103"/>
      <c r="AP135" s="103"/>
      <c r="AQ135" s="103"/>
      <c r="AR135" s="103"/>
      <c r="AS135" s="103"/>
      <c r="AT135" s="103"/>
      <c r="AU135" s="103">
        <v>9</v>
      </c>
      <c r="AV135" s="103"/>
      <c r="AW135" s="103"/>
      <c r="AX135" s="103"/>
      <c r="AY135" s="103"/>
      <c r="AZ135" s="103"/>
      <c r="BA135" s="103">
        <v>0</v>
      </c>
      <c r="BB135" s="103"/>
      <c r="BC135" s="103"/>
      <c r="BD135" s="103"/>
      <c r="BE135" s="103">
        <v>0</v>
      </c>
      <c r="BF135" s="103"/>
      <c r="BG135" s="103"/>
      <c r="BH135" s="103">
        <v>0</v>
      </c>
      <c r="BI135" s="103"/>
      <c r="BJ135" s="103"/>
      <c r="BK135" s="103">
        <v>0</v>
      </c>
      <c r="BL135" s="103"/>
      <c r="BM135" s="103"/>
      <c r="BN135" s="103">
        <v>0</v>
      </c>
      <c r="BO135" s="103"/>
      <c r="BP135" s="103"/>
      <c r="BQ135" s="103"/>
      <c r="BR135" s="103"/>
      <c r="BS135" s="103"/>
      <c r="BT135" s="103"/>
      <c r="BU135" s="103"/>
      <c r="BV135" s="103">
        <v>2</v>
      </c>
      <c r="BW135" s="103"/>
      <c r="BX135" s="104">
        <v>43862</v>
      </c>
      <c r="BY135" s="103">
        <f>DAY(EOMONTH(Base_Encuestas[[#This Row],[FECHA]],0))</f>
        <v>29</v>
      </c>
      <c r="BZ13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5" s="105">
        <f>+YEAR(Base_Encuestas[[#This Row],[FECHA]])</f>
        <v>2020</v>
      </c>
    </row>
    <row r="136" spans="1:79">
      <c r="A136" s="100" t="s">
        <v>76</v>
      </c>
      <c r="B136" s="100" t="s">
        <v>88</v>
      </c>
      <c r="C136" s="100" t="s">
        <v>78</v>
      </c>
      <c r="D136" s="102"/>
      <c r="E136" s="103"/>
      <c r="F136" s="103"/>
      <c r="G136" s="103"/>
      <c r="H136" s="103"/>
      <c r="I136" s="103">
        <v>121353.66</v>
      </c>
      <c r="J136" s="103">
        <f>Base_Encuestas[[#This Row],[VENTAS POR ALOJAMIENTO DURANTE EL MES DE LA ENCUESTA]]/1000</f>
        <v>121.35366</v>
      </c>
      <c r="K136" s="103">
        <v>1004</v>
      </c>
      <c r="L136" s="103"/>
      <c r="M136" s="103"/>
      <c r="N136" s="103"/>
      <c r="O136" s="103"/>
      <c r="P136" s="102">
        <v>1004</v>
      </c>
      <c r="Q136" s="103">
        <v>0</v>
      </c>
      <c r="R136" s="103">
        <v>30</v>
      </c>
      <c r="S136" s="103">
        <v>0</v>
      </c>
      <c r="T136" s="103">
        <v>0</v>
      </c>
      <c r="U136" s="103">
        <v>0</v>
      </c>
      <c r="V136" s="103"/>
      <c r="W136" s="103"/>
      <c r="X136" s="103"/>
      <c r="Y136" s="103"/>
      <c r="Z136" s="103"/>
      <c r="AA136" s="103">
        <v>1187</v>
      </c>
      <c r="AB136" s="103">
        <v>302</v>
      </c>
      <c r="AC136" s="103">
        <v>1489</v>
      </c>
      <c r="AD136" s="103">
        <v>1187</v>
      </c>
      <c r="AE136" s="103">
        <v>302</v>
      </c>
      <c r="AF136" s="103">
        <v>1489</v>
      </c>
      <c r="AG136" s="103"/>
      <c r="AH136" s="103"/>
      <c r="AI136" s="103">
        <v>6</v>
      </c>
      <c r="AJ136" s="103">
        <v>8</v>
      </c>
      <c r="AK136" s="103">
        <v>55</v>
      </c>
      <c r="AL136" s="103">
        <v>7</v>
      </c>
      <c r="AM136" s="103"/>
      <c r="AN136" s="103"/>
      <c r="AO136" s="103"/>
      <c r="AP136" s="103"/>
      <c r="AQ136" s="103"/>
      <c r="AR136" s="103"/>
      <c r="AS136" s="103"/>
      <c r="AT136" s="103"/>
      <c r="AU136" s="103">
        <v>76</v>
      </c>
      <c r="AV136" s="103">
        <v>94</v>
      </c>
      <c r="AW136" s="103">
        <v>401</v>
      </c>
      <c r="AX136" s="103">
        <v>62</v>
      </c>
      <c r="AY136" s="103"/>
      <c r="AZ136" s="103">
        <v>52</v>
      </c>
      <c r="BA136" s="103">
        <v>609</v>
      </c>
      <c r="BB136" s="103">
        <v>52</v>
      </c>
      <c r="BC136" s="103" t="s">
        <v>86</v>
      </c>
      <c r="BD136" s="103">
        <v>20</v>
      </c>
      <c r="BE136" s="103">
        <v>-20</v>
      </c>
      <c r="BF136" s="103" t="s">
        <v>81</v>
      </c>
      <c r="BG136" s="103">
        <v>0</v>
      </c>
      <c r="BH136" s="103">
        <v>0</v>
      </c>
      <c r="BI136" s="103" t="s">
        <v>81</v>
      </c>
      <c r="BJ136" s="103">
        <v>0</v>
      </c>
      <c r="BK136" s="103">
        <v>0</v>
      </c>
      <c r="BL136" s="103" t="s">
        <v>86</v>
      </c>
      <c r="BM136" s="103">
        <v>2</v>
      </c>
      <c r="BN136" s="103">
        <v>-2</v>
      </c>
      <c r="BO136" s="103">
        <v>14</v>
      </c>
      <c r="BP136" s="103">
        <v>113</v>
      </c>
      <c r="BQ136" s="103">
        <v>4</v>
      </c>
      <c r="BR136" s="103"/>
      <c r="BS136" s="103">
        <v>39</v>
      </c>
      <c r="BT136" s="103"/>
      <c r="BU136" s="103"/>
      <c r="BV136" s="103">
        <v>3</v>
      </c>
      <c r="BW136" s="103">
        <v>24</v>
      </c>
      <c r="BX136" s="104">
        <v>43862</v>
      </c>
      <c r="BY136" s="103">
        <f>DAY(EOMONTH(Base_Encuestas[[#This Row],[FECHA]],0))</f>
        <v>29</v>
      </c>
      <c r="BZ13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6" s="105">
        <f>+YEAR(Base_Encuestas[[#This Row],[FECHA]])</f>
        <v>2020</v>
      </c>
    </row>
    <row r="137" spans="1:79">
      <c r="A137" s="100" t="s">
        <v>87</v>
      </c>
      <c r="B137" s="100" t="s">
        <v>77</v>
      </c>
      <c r="C137" s="100" t="s">
        <v>89</v>
      </c>
      <c r="D137" s="102">
        <v>360</v>
      </c>
      <c r="E137" s="103">
        <v>720</v>
      </c>
      <c r="F137" s="103"/>
      <c r="G137" s="103"/>
      <c r="H137" s="103"/>
      <c r="I137" s="103">
        <v>14539</v>
      </c>
      <c r="J137" s="103">
        <f>Base_Encuestas[[#This Row],[VENTAS POR ALOJAMIENTO DURANTE EL MES DE LA ENCUESTA]]/1000</f>
        <v>14.539</v>
      </c>
      <c r="K137" s="103">
        <v>41</v>
      </c>
      <c r="L137" s="103">
        <v>56</v>
      </c>
      <c r="M137" s="103">
        <v>2</v>
      </c>
      <c r="N137" s="103">
        <v>0</v>
      </c>
      <c r="O137" s="103">
        <v>0</v>
      </c>
      <c r="P137" s="102">
        <v>99</v>
      </c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>
        <v>10</v>
      </c>
      <c r="AB137" s="103">
        <v>30</v>
      </c>
      <c r="AC137" s="103">
        <v>40</v>
      </c>
      <c r="AD137" s="103">
        <v>35</v>
      </c>
      <c r="AE137" s="103">
        <v>124</v>
      </c>
      <c r="AF137" s="103">
        <v>159</v>
      </c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  <c r="AU137" s="103">
        <v>0</v>
      </c>
      <c r="AV137" s="103"/>
      <c r="AW137" s="103"/>
      <c r="AX137" s="103"/>
      <c r="AY137" s="103"/>
      <c r="AZ137" s="103"/>
      <c r="BA137" s="103">
        <v>0</v>
      </c>
      <c r="BB137" s="103"/>
      <c r="BC137" s="103"/>
      <c r="BD137" s="103"/>
      <c r="BE137" s="103">
        <v>0</v>
      </c>
      <c r="BF137" s="103" t="s">
        <v>81</v>
      </c>
      <c r="BG137" s="103">
        <v>0</v>
      </c>
      <c r="BH137" s="103">
        <v>0</v>
      </c>
      <c r="BI137" s="103"/>
      <c r="BJ137" s="103"/>
      <c r="BK137" s="103">
        <v>0</v>
      </c>
      <c r="BL137" s="103"/>
      <c r="BM137" s="103"/>
      <c r="BN137" s="103">
        <v>0</v>
      </c>
      <c r="BO137" s="103"/>
      <c r="BP137" s="103"/>
      <c r="BQ137" s="103"/>
      <c r="BR137" s="103"/>
      <c r="BS137" s="103"/>
      <c r="BT137" s="103"/>
      <c r="BU137" s="103"/>
      <c r="BV137" s="103"/>
      <c r="BW137" s="103"/>
      <c r="BX137" s="104">
        <v>43862</v>
      </c>
      <c r="BY137" s="103">
        <f>DAY(EOMONTH(Base_Encuestas[[#This Row],[FECHA]],0))</f>
        <v>29</v>
      </c>
      <c r="BZ13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7" s="105">
        <f>+YEAR(Base_Encuestas[[#This Row],[FECHA]])</f>
        <v>2020</v>
      </c>
    </row>
    <row r="138" spans="1:79">
      <c r="A138" s="100" t="s">
        <v>97</v>
      </c>
      <c r="B138" s="100" t="s">
        <v>77</v>
      </c>
      <c r="C138" s="100" t="s">
        <v>78</v>
      </c>
      <c r="D138" s="102">
        <v>6</v>
      </c>
      <c r="E138" s="103">
        <v>13</v>
      </c>
      <c r="F138" s="103"/>
      <c r="G138" s="103"/>
      <c r="H138" s="103"/>
      <c r="I138" s="103">
        <v>11840</v>
      </c>
      <c r="J138" s="103">
        <f>Base_Encuestas[[#This Row],[VENTAS POR ALOJAMIENTO DURANTE EL MES DE LA ENCUESTA]]/1000</f>
        <v>11.84</v>
      </c>
      <c r="K138" s="103">
        <v>0</v>
      </c>
      <c r="L138" s="103">
        <v>66</v>
      </c>
      <c r="M138" s="103">
        <v>0</v>
      </c>
      <c r="N138" s="103">
        <v>0</v>
      </c>
      <c r="O138" s="103">
        <v>0</v>
      </c>
      <c r="P138" s="102">
        <v>66</v>
      </c>
      <c r="Q138" s="103">
        <v>0</v>
      </c>
      <c r="R138" s="103">
        <v>2</v>
      </c>
      <c r="S138" s="103">
        <v>0</v>
      </c>
      <c r="T138" s="103">
        <v>0</v>
      </c>
      <c r="U138" s="103">
        <v>0</v>
      </c>
      <c r="V138" s="103"/>
      <c r="W138" s="103"/>
      <c r="X138" s="103"/>
      <c r="Y138" s="103"/>
      <c r="Z138" s="103"/>
      <c r="AA138" s="103">
        <v>0</v>
      </c>
      <c r="AB138" s="103">
        <v>132</v>
      </c>
      <c r="AC138" s="103">
        <v>132</v>
      </c>
      <c r="AD138" s="103">
        <v>0</v>
      </c>
      <c r="AE138" s="103">
        <v>132</v>
      </c>
      <c r="AF138" s="103">
        <v>132</v>
      </c>
      <c r="AG138" s="103"/>
      <c r="AH138" s="103"/>
      <c r="AI138" s="103">
        <v>2</v>
      </c>
      <c r="AJ138" s="103">
        <v>1</v>
      </c>
      <c r="AK138" s="103">
        <v>1</v>
      </c>
      <c r="AL138" s="103">
        <v>2</v>
      </c>
      <c r="AM138" s="103"/>
      <c r="AN138" s="103"/>
      <c r="AO138" s="103"/>
      <c r="AP138" s="103"/>
      <c r="AQ138" s="103"/>
      <c r="AR138" s="103"/>
      <c r="AS138" s="103"/>
      <c r="AT138" s="103"/>
      <c r="AU138" s="103">
        <v>6</v>
      </c>
      <c r="AV138" s="103"/>
      <c r="AW138" s="103"/>
      <c r="AX138" s="103"/>
      <c r="AY138" s="103"/>
      <c r="AZ138" s="103"/>
      <c r="BA138" s="103">
        <v>0</v>
      </c>
      <c r="BB138" s="103"/>
      <c r="BC138" s="103" t="s">
        <v>81</v>
      </c>
      <c r="BD138" s="103">
        <v>0</v>
      </c>
      <c r="BE138" s="103">
        <v>0</v>
      </c>
      <c r="BF138" s="103" t="s">
        <v>81</v>
      </c>
      <c r="BG138" s="103">
        <v>0</v>
      </c>
      <c r="BH138" s="103">
        <v>0</v>
      </c>
      <c r="BI138" s="103" t="s">
        <v>81</v>
      </c>
      <c r="BJ138" s="103">
        <v>0</v>
      </c>
      <c r="BK138" s="103">
        <v>0</v>
      </c>
      <c r="BL138" s="103" t="s">
        <v>81</v>
      </c>
      <c r="BM138" s="103">
        <v>0</v>
      </c>
      <c r="BN138" s="103">
        <v>0</v>
      </c>
      <c r="BO138" s="103"/>
      <c r="BP138" s="103"/>
      <c r="BQ138" s="103"/>
      <c r="BR138" s="103"/>
      <c r="BS138" s="103"/>
      <c r="BT138" s="103"/>
      <c r="BU138" s="103"/>
      <c r="BV138" s="103"/>
      <c r="BW138" s="103"/>
      <c r="BX138" s="104">
        <v>43862</v>
      </c>
      <c r="BY138" s="103">
        <f>DAY(EOMONTH(Base_Encuestas[[#This Row],[FECHA]],0))</f>
        <v>29</v>
      </c>
      <c r="BZ13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8" s="105">
        <f>+YEAR(Base_Encuestas[[#This Row],[FECHA]])</f>
        <v>2020</v>
      </c>
    </row>
    <row r="139" spans="1:79">
      <c r="A139" s="100" t="s">
        <v>93</v>
      </c>
      <c r="B139" s="100" t="s">
        <v>77</v>
      </c>
      <c r="C139" s="100" t="s">
        <v>96</v>
      </c>
      <c r="D139" s="102">
        <v>21</v>
      </c>
      <c r="E139" s="103">
        <v>34</v>
      </c>
      <c r="F139" s="103"/>
      <c r="G139" s="103"/>
      <c r="H139" s="103"/>
      <c r="I139" s="103">
        <v>0</v>
      </c>
      <c r="J139" s="103"/>
      <c r="K139" s="103"/>
      <c r="L139" s="103"/>
      <c r="M139" s="103"/>
      <c r="N139" s="103"/>
      <c r="O139" s="103"/>
      <c r="P139" s="102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>
        <v>1</v>
      </c>
      <c r="AL139" s="103"/>
      <c r="AM139" s="103"/>
      <c r="AN139" s="103"/>
      <c r="AO139" s="103">
        <v>0</v>
      </c>
      <c r="AP139" s="103">
        <v>1</v>
      </c>
      <c r="AQ139" s="103"/>
      <c r="AR139" s="103"/>
      <c r="AS139" s="103"/>
      <c r="AT139" s="103"/>
      <c r="AU139" s="103">
        <v>2</v>
      </c>
      <c r="AV139" s="103"/>
      <c r="AW139" s="103"/>
      <c r="AX139" s="103"/>
      <c r="AY139" s="103"/>
      <c r="AZ139" s="103"/>
      <c r="BA139" s="103">
        <v>0</v>
      </c>
      <c r="BB139" s="103"/>
      <c r="BC139" s="103" t="s">
        <v>81</v>
      </c>
      <c r="BD139" s="103">
        <v>0</v>
      </c>
      <c r="BE139" s="103">
        <v>0</v>
      </c>
      <c r="BF139" s="103" t="s">
        <v>81</v>
      </c>
      <c r="BG139" s="103">
        <v>0</v>
      </c>
      <c r="BH139" s="103">
        <v>0</v>
      </c>
      <c r="BI139" s="103" t="s">
        <v>81</v>
      </c>
      <c r="BJ139" s="103">
        <v>0</v>
      </c>
      <c r="BK139" s="103">
        <v>0</v>
      </c>
      <c r="BL139" s="103" t="s">
        <v>81</v>
      </c>
      <c r="BM139" s="103">
        <v>0</v>
      </c>
      <c r="BN139" s="103">
        <v>0</v>
      </c>
      <c r="BO139" s="103"/>
      <c r="BP139" s="103"/>
      <c r="BQ139" s="103"/>
      <c r="BR139" s="103"/>
      <c r="BS139" s="103"/>
      <c r="BT139" s="103"/>
      <c r="BU139" s="103"/>
      <c r="BV139" s="103"/>
      <c r="BW139" s="103"/>
      <c r="BX139" s="104">
        <v>43862</v>
      </c>
      <c r="BY139" s="103">
        <f>DAY(EOMONTH(Base_Encuestas[[#This Row],[FECHA]],0))</f>
        <v>29</v>
      </c>
      <c r="BZ13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9" s="105">
        <f>+YEAR(Base_Encuestas[[#This Row],[FECHA]])</f>
        <v>2020</v>
      </c>
    </row>
    <row r="140" spans="1:79">
      <c r="A140" s="100" t="s">
        <v>76</v>
      </c>
      <c r="B140" s="100" t="s">
        <v>77</v>
      </c>
      <c r="C140" s="100" t="s">
        <v>78</v>
      </c>
      <c r="D140" s="102">
        <v>1200</v>
      </c>
      <c r="E140" s="103">
        <v>2100</v>
      </c>
      <c r="F140" s="103"/>
      <c r="G140" s="103"/>
      <c r="H140" s="103"/>
      <c r="I140" s="103">
        <v>3200</v>
      </c>
      <c r="J140" s="103">
        <f>Base_Encuestas[[#This Row],[VENTAS POR ALOJAMIENTO DURANTE EL MES DE LA ENCUESTA]]/1000</f>
        <v>3.2</v>
      </c>
      <c r="K140" s="103">
        <v>62</v>
      </c>
      <c r="L140" s="103">
        <v>35</v>
      </c>
      <c r="M140" s="103">
        <v>10</v>
      </c>
      <c r="N140" s="103"/>
      <c r="O140" s="103"/>
      <c r="P140" s="102">
        <v>107</v>
      </c>
      <c r="Q140" s="103">
        <v>0</v>
      </c>
      <c r="R140" s="103"/>
      <c r="S140" s="103"/>
      <c r="T140" s="103"/>
      <c r="U140" s="103"/>
      <c r="V140" s="103">
        <v>0</v>
      </c>
      <c r="W140" s="103"/>
      <c r="X140" s="103"/>
      <c r="Y140" s="103"/>
      <c r="Z140" s="103"/>
      <c r="AA140" s="103">
        <v>71</v>
      </c>
      <c r="AB140" s="103">
        <v>7</v>
      </c>
      <c r="AC140" s="103">
        <v>78</v>
      </c>
      <c r="AD140" s="103">
        <v>94</v>
      </c>
      <c r="AE140" s="103">
        <v>7</v>
      </c>
      <c r="AF140" s="103">
        <v>101</v>
      </c>
      <c r="AG140" s="103"/>
      <c r="AH140" s="103"/>
      <c r="AI140" s="103">
        <v>1</v>
      </c>
      <c r="AJ140" s="103">
        <v>1</v>
      </c>
      <c r="AK140" s="103">
        <v>2</v>
      </c>
      <c r="AL140" s="103">
        <v>5</v>
      </c>
      <c r="AM140" s="103" t="s">
        <v>130</v>
      </c>
      <c r="AN140" s="103"/>
      <c r="AO140" s="103" t="s">
        <v>130</v>
      </c>
      <c r="AP140" s="103"/>
      <c r="AQ140" s="103" t="s">
        <v>130</v>
      </c>
      <c r="AR140" s="103"/>
      <c r="AS140" s="103" t="s">
        <v>130</v>
      </c>
      <c r="AT140" s="103"/>
      <c r="AU140" s="103">
        <v>9</v>
      </c>
      <c r="AV140" s="103"/>
      <c r="AW140" s="103"/>
      <c r="AX140" s="103"/>
      <c r="AY140" s="103"/>
      <c r="AZ140" s="103"/>
      <c r="BA140" s="103"/>
      <c r="BB140" s="103"/>
      <c r="BC140" s="103"/>
      <c r="BD140" s="103"/>
      <c r="BE140" s="103"/>
      <c r="BF140" s="103"/>
      <c r="BG140" s="103"/>
      <c r="BH140" s="103"/>
      <c r="BI140" s="103"/>
      <c r="BJ140" s="103"/>
      <c r="BK140" s="103"/>
      <c r="BL140" s="103"/>
      <c r="BM140" s="103"/>
      <c r="BN140" s="103"/>
      <c r="BO140" s="103"/>
      <c r="BP140" s="103"/>
      <c r="BQ140" s="103"/>
      <c r="BR140" s="103"/>
      <c r="BS140" s="103"/>
      <c r="BT140" s="103"/>
      <c r="BU140" s="103"/>
      <c r="BV140" s="103"/>
      <c r="BW140" s="103"/>
      <c r="BX140" s="104">
        <v>43891</v>
      </c>
      <c r="BY140" s="103">
        <f>DAY(EOMONTH(Base_Encuestas[[#This Row],[FECHA]],0))</f>
        <v>31</v>
      </c>
      <c r="BZ14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0" s="105">
        <f>+YEAR(Base_Encuestas[[#This Row],[FECHA]])</f>
        <v>2020</v>
      </c>
    </row>
    <row r="141" spans="1:79">
      <c r="A141" s="100" t="s">
        <v>82</v>
      </c>
      <c r="B141" s="100" t="s">
        <v>88</v>
      </c>
      <c r="C141" s="100" t="s">
        <v>78</v>
      </c>
      <c r="D141" s="102">
        <v>128</v>
      </c>
      <c r="E141" s="103">
        <v>194</v>
      </c>
      <c r="F141" s="103"/>
      <c r="G141" s="103"/>
      <c r="H141" s="103"/>
      <c r="I141" s="103">
        <v>62709</v>
      </c>
      <c r="J141" s="103">
        <f>Base_Encuestas[[#This Row],[VENTAS POR ALOJAMIENTO DURANTE EL MES DE LA ENCUESTA]]/1000</f>
        <v>62.709000000000003</v>
      </c>
      <c r="K141" s="103">
        <v>789</v>
      </c>
      <c r="L141" s="103">
        <v>123</v>
      </c>
      <c r="M141" s="103">
        <v>34</v>
      </c>
      <c r="N141" s="103"/>
      <c r="O141" s="103"/>
      <c r="P141" s="102">
        <v>946</v>
      </c>
      <c r="Q141" s="103">
        <v>5</v>
      </c>
      <c r="R141" s="103"/>
      <c r="S141" s="103"/>
      <c r="T141" s="103"/>
      <c r="U141" s="103"/>
      <c r="V141" s="103" t="s">
        <v>130</v>
      </c>
      <c r="W141" s="103"/>
      <c r="X141" s="103"/>
      <c r="Y141" s="103"/>
      <c r="Z141" s="103"/>
      <c r="AA141" s="103">
        <v>488</v>
      </c>
      <c r="AB141" s="103">
        <v>460</v>
      </c>
      <c r="AC141" s="103">
        <v>948</v>
      </c>
      <c r="AD141" s="103">
        <v>488</v>
      </c>
      <c r="AE141" s="103">
        <v>460</v>
      </c>
      <c r="AF141" s="103">
        <v>948</v>
      </c>
      <c r="AG141" s="103"/>
      <c r="AH141" s="103"/>
      <c r="AI141" s="103"/>
      <c r="AJ141" s="103"/>
      <c r="AK141" s="103"/>
      <c r="AL141" s="103"/>
      <c r="AM141" s="103" t="s">
        <v>130</v>
      </c>
      <c r="AN141" s="103"/>
      <c r="AO141" s="103" t="s">
        <v>130</v>
      </c>
      <c r="AP141" s="103"/>
      <c r="AQ141" s="103" t="s">
        <v>130</v>
      </c>
      <c r="AR141" s="103"/>
      <c r="AS141" s="103" t="s">
        <v>130</v>
      </c>
      <c r="AT141" s="103"/>
      <c r="AU141" s="103">
        <v>0</v>
      </c>
      <c r="AV141" s="103"/>
      <c r="AW141" s="103"/>
      <c r="AX141" s="103"/>
      <c r="AY141" s="103"/>
      <c r="AZ141" s="103"/>
      <c r="BA141" s="103"/>
      <c r="BB141" s="103"/>
      <c r="BC141" s="103"/>
      <c r="BD141" s="103"/>
      <c r="BE141" s="103"/>
      <c r="BF141" s="103"/>
      <c r="BG141" s="103"/>
      <c r="BH141" s="103"/>
      <c r="BI141" s="103"/>
      <c r="BJ141" s="103"/>
      <c r="BK141" s="103"/>
      <c r="BL141" s="103"/>
      <c r="BM141" s="103"/>
      <c r="BN141" s="103"/>
      <c r="BO141" s="103"/>
      <c r="BP141" s="103"/>
      <c r="BQ141" s="103"/>
      <c r="BR141" s="103"/>
      <c r="BS141" s="103"/>
      <c r="BT141" s="103"/>
      <c r="BU141" s="103"/>
      <c r="BV141" s="103"/>
      <c r="BW141" s="103"/>
      <c r="BX141" s="104">
        <v>43891</v>
      </c>
      <c r="BY141" s="103">
        <f>DAY(EOMONTH(Base_Encuestas[[#This Row],[FECHA]],0))</f>
        <v>31</v>
      </c>
      <c r="BZ14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1" s="105">
        <f>+YEAR(Base_Encuestas[[#This Row],[FECHA]])</f>
        <v>2020</v>
      </c>
    </row>
    <row r="142" spans="1:79">
      <c r="A142" s="100" t="s">
        <v>87</v>
      </c>
      <c r="B142" s="100" t="s">
        <v>77</v>
      </c>
      <c r="C142" s="100" t="s">
        <v>95</v>
      </c>
      <c r="D142" s="102">
        <v>14</v>
      </c>
      <c r="E142" s="103">
        <v>39</v>
      </c>
      <c r="F142" s="103"/>
      <c r="G142" s="103"/>
      <c r="H142" s="103"/>
      <c r="I142" s="103">
        <v>290</v>
      </c>
      <c r="J142" s="103">
        <f>Base_Encuestas[[#This Row],[VENTAS POR ALOJAMIENTO DURANTE EL MES DE LA ENCUESTA]]/1000</f>
        <v>0.28999999999999998</v>
      </c>
      <c r="K142" s="103">
        <v>1</v>
      </c>
      <c r="L142" s="103">
        <v>1</v>
      </c>
      <c r="M142" s="103"/>
      <c r="N142" s="103"/>
      <c r="O142" s="103"/>
      <c r="P142" s="102">
        <v>2</v>
      </c>
      <c r="Q142" s="103" t="s">
        <v>130</v>
      </c>
      <c r="R142" s="103"/>
      <c r="S142" s="103"/>
      <c r="T142" s="103"/>
      <c r="U142" s="103"/>
      <c r="V142" s="103" t="s">
        <v>130</v>
      </c>
      <c r="W142" s="103"/>
      <c r="X142" s="103"/>
      <c r="Y142" s="103"/>
      <c r="Z142" s="103"/>
      <c r="AA142" s="103">
        <v>2</v>
      </c>
      <c r="AB142" s="103">
        <v>0</v>
      </c>
      <c r="AC142" s="103">
        <v>2</v>
      </c>
      <c r="AD142" s="103">
        <v>12</v>
      </c>
      <c r="AE142" s="103">
        <v>0</v>
      </c>
      <c r="AF142" s="103">
        <v>12</v>
      </c>
      <c r="AG142" s="103"/>
      <c r="AH142" s="103"/>
      <c r="AI142" s="103">
        <v>1</v>
      </c>
      <c r="AJ142" s="103">
        <v>1</v>
      </c>
      <c r="AK142" s="103">
        <v>1</v>
      </c>
      <c r="AL142" s="103">
        <v>4</v>
      </c>
      <c r="AM142" s="103" t="s">
        <v>130</v>
      </c>
      <c r="AN142" s="103"/>
      <c r="AO142" s="103" t="s">
        <v>130</v>
      </c>
      <c r="AP142" s="103"/>
      <c r="AQ142" s="103" t="s">
        <v>130</v>
      </c>
      <c r="AR142" s="103"/>
      <c r="AS142" s="103" t="s">
        <v>130</v>
      </c>
      <c r="AT142" s="103"/>
      <c r="AU142" s="103">
        <v>7</v>
      </c>
      <c r="AV142" s="103"/>
      <c r="AW142" s="103"/>
      <c r="AX142" s="103"/>
      <c r="AY142" s="103"/>
      <c r="AZ142" s="103"/>
      <c r="BA142" s="103"/>
      <c r="BB142" s="103"/>
      <c r="BC142" s="103"/>
      <c r="BD142" s="103"/>
      <c r="BE142" s="103"/>
      <c r="BF142" s="103"/>
      <c r="BG142" s="103"/>
      <c r="BH142" s="103"/>
      <c r="BI142" s="103"/>
      <c r="BJ142" s="103"/>
      <c r="BK142" s="103"/>
      <c r="BL142" s="103"/>
      <c r="BM142" s="103"/>
      <c r="BN142" s="103"/>
      <c r="BO142" s="103"/>
      <c r="BP142" s="103"/>
      <c r="BQ142" s="103"/>
      <c r="BR142" s="103"/>
      <c r="BS142" s="103"/>
      <c r="BT142" s="103"/>
      <c r="BU142" s="103"/>
      <c r="BV142" s="103"/>
      <c r="BW142" s="103"/>
      <c r="BX142" s="104">
        <v>43891</v>
      </c>
      <c r="BY142" s="103">
        <f>DAY(EOMONTH(Base_Encuestas[[#This Row],[FECHA]],0))</f>
        <v>31</v>
      </c>
      <c r="BZ14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2" s="105">
        <f>+YEAR(Base_Encuestas[[#This Row],[FECHA]])</f>
        <v>2020</v>
      </c>
    </row>
    <row r="143" spans="1:79">
      <c r="A143" s="100" t="s">
        <v>76</v>
      </c>
      <c r="B143" s="100" t="s">
        <v>77</v>
      </c>
      <c r="C143" s="100" t="s">
        <v>78</v>
      </c>
      <c r="D143" s="102">
        <v>20</v>
      </c>
      <c r="E143" s="103">
        <v>600</v>
      </c>
      <c r="F143" s="103"/>
      <c r="G143" s="103"/>
      <c r="H143" s="103"/>
      <c r="I143" s="103">
        <v>4900</v>
      </c>
      <c r="J143" s="103">
        <f>Base_Encuestas[[#This Row],[VENTAS POR ALOJAMIENTO DURANTE EL MES DE LA ENCUESTA]]/1000</f>
        <v>4.9000000000000004</v>
      </c>
      <c r="K143" s="103">
        <v>7</v>
      </c>
      <c r="L143" s="103"/>
      <c r="M143" s="103"/>
      <c r="N143" s="103"/>
      <c r="O143" s="103"/>
      <c r="P143" s="102">
        <v>7</v>
      </c>
      <c r="Q143" s="103">
        <v>13</v>
      </c>
      <c r="R143" s="103"/>
      <c r="S143" s="103"/>
      <c r="T143" s="103"/>
      <c r="U143" s="103"/>
      <c r="V143" s="103">
        <v>7</v>
      </c>
      <c r="W143" s="103"/>
      <c r="X143" s="103"/>
      <c r="Y143" s="103"/>
      <c r="Z143" s="103"/>
      <c r="AA143" s="103">
        <v>0</v>
      </c>
      <c r="AB143" s="103">
        <v>7</v>
      </c>
      <c r="AC143" s="103">
        <v>7</v>
      </c>
      <c r="AD143" s="103">
        <v>7</v>
      </c>
      <c r="AE143" s="103">
        <v>7</v>
      </c>
      <c r="AF143" s="103">
        <v>14</v>
      </c>
      <c r="AG143" s="103"/>
      <c r="AH143" s="103"/>
      <c r="AI143" s="103">
        <v>3</v>
      </c>
      <c r="AJ143" s="103">
        <v>2</v>
      </c>
      <c r="AK143" s="103">
        <v>3</v>
      </c>
      <c r="AL143" s="103">
        <v>2</v>
      </c>
      <c r="AM143" s="103" t="s">
        <v>130</v>
      </c>
      <c r="AN143" s="103"/>
      <c r="AO143" s="103" t="s">
        <v>130</v>
      </c>
      <c r="AP143" s="103"/>
      <c r="AQ143" s="103">
        <v>3</v>
      </c>
      <c r="AR143" s="103">
        <v>1</v>
      </c>
      <c r="AS143" s="103" t="s">
        <v>130</v>
      </c>
      <c r="AT143" s="103"/>
      <c r="AU143" s="103">
        <v>14</v>
      </c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03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4">
        <v>43891</v>
      </c>
      <c r="BY143" s="103">
        <f>DAY(EOMONTH(Base_Encuestas[[#This Row],[FECHA]],0))</f>
        <v>31</v>
      </c>
      <c r="BZ14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3" s="105">
        <f>+YEAR(Base_Encuestas[[#This Row],[FECHA]])</f>
        <v>2020</v>
      </c>
    </row>
    <row r="144" spans="1:79">
      <c r="A144" s="100" t="s">
        <v>76</v>
      </c>
      <c r="B144" s="100" t="s">
        <v>77</v>
      </c>
      <c r="C144" s="100" t="s">
        <v>78</v>
      </c>
      <c r="D144" s="102">
        <v>9</v>
      </c>
      <c r="E144" s="103">
        <v>9</v>
      </c>
      <c r="F144" s="103"/>
      <c r="G144" s="103"/>
      <c r="H144" s="103"/>
      <c r="I144" s="103">
        <v>90</v>
      </c>
      <c r="J144" s="103">
        <f>Base_Encuestas[[#This Row],[VENTAS POR ALOJAMIENTO DURANTE EL MES DE LA ENCUESTA]]/1000</f>
        <v>0.09</v>
      </c>
      <c r="K144" s="103"/>
      <c r="L144" s="103">
        <v>3</v>
      </c>
      <c r="M144" s="103"/>
      <c r="N144" s="103"/>
      <c r="O144" s="103"/>
      <c r="P144" s="102">
        <v>3</v>
      </c>
      <c r="Q144" s="103" t="s">
        <v>130</v>
      </c>
      <c r="R144" s="103"/>
      <c r="S144" s="103"/>
      <c r="T144" s="103"/>
      <c r="U144" s="103"/>
      <c r="V144" s="103" t="s">
        <v>130</v>
      </c>
      <c r="W144" s="103"/>
      <c r="X144" s="103"/>
      <c r="Y144" s="103"/>
      <c r="Z144" s="103"/>
      <c r="AA144" s="103">
        <v>0</v>
      </c>
      <c r="AB144" s="103">
        <v>3</v>
      </c>
      <c r="AC144" s="103">
        <v>3</v>
      </c>
      <c r="AD144" s="103">
        <v>3</v>
      </c>
      <c r="AE144" s="103">
        <v>3</v>
      </c>
      <c r="AF144" s="103">
        <v>6</v>
      </c>
      <c r="AG144" s="103"/>
      <c r="AH144" s="103"/>
      <c r="AI144" s="103">
        <v>1</v>
      </c>
      <c r="AJ144" s="103">
        <v>1</v>
      </c>
      <c r="AK144" s="103">
        <v>1</v>
      </c>
      <c r="AL144" s="103">
        <v>1</v>
      </c>
      <c r="AM144" s="103">
        <v>1</v>
      </c>
      <c r="AN144" s="103"/>
      <c r="AO144" s="103" t="s">
        <v>130</v>
      </c>
      <c r="AP144" s="103"/>
      <c r="AQ144" s="103" t="s">
        <v>130</v>
      </c>
      <c r="AR144" s="103"/>
      <c r="AS144" s="103">
        <v>1</v>
      </c>
      <c r="AT144" s="103"/>
      <c r="AU144" s="103">
        <v>6</v>
      </c>
      <c r="AV144" s="103"/>
      <c r="AW144" s="103"/>
      <c r="AX144" s="103"/>
      <c r="AY144" s="103"/>
      <c r="AZ144" s="103"/>
      <c r="BA144" s="103"/>
      <c r="BB144" s="103"/>
      <c r="BC144" s="103"/>
      <c r="BD144" s="103"/>
      <c r="BE144" s="103"/>
      <c r="BF144" s="103"/>
      <c r="BG144" s="103"/>
      <c r="BH144" s="103"/>
      <c r="BI144" s="103"/>
      <c r="BJ144" s="103"/>
      <c r="BK144" s="103"/>
      <c r="BL144" s="103"/>
      <c r="BM144" s="103"/>
      <c r="BN144" s="103"/>
      <c r="BO144" s="103"/>
      <c r="BP144" s="103"/>
      <c r="BQ144" s="103"/>
      <c r="BR144" s="103"/>
      <c r="BS144" s="103"/>
      <c r="BT144" s="103"/>
      <c r="BU144" s="103"/>
      <c r="BV144" s="103"/>
      <c r="BW144" s="103"/>
      <c r="BX144" s="104">
        <v>43891</v>
      </c>
      <c r="BY144" s="103">
        <f>DAY(EOMONTH(Base_Encuestas[[#This Row],[FECHA]],0))</f>
        <v>31</v>
      </c>
      <c r="BZ14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4" s="105">
        <f>+YEAR(Base_Encuestas[[#This Row],[FECHA]])</f>
        <v>2020</v>
      </c>
    </row>
    <row r="145" spans="1:79">
      <c r="A145" s="100" t="s">
        <v>97</v>
      </c>
      <c r="B145" s="100" t="s">
        <v>88</v>
      </c>
      <c r="C145" s="100" t="s">
        <v>78</v>
      </c>
      <c r="D145" s="102">
        <v>360</v>
      </c>
      <c r="E145" s="103">
        <v>12600</v>
      </c>
      <c r="F145" s="103"/>
      <c r="G145" s="103"/>
      <c r="H145" s="103"/>
      <c r="I145" s="103">
        <v>4498.55</v>
      </c>
      <c r="J145" s="103">
        <f>Base_Encuestas[[#This Row],[VENTAS POR ALOJAMIENTO DURANTE EL MES DE LA ENCUESTA]]/1000</f>
        <v>4.4985499999999998</v>
      </c>
      <c r="K145" s="103">
        <v>1</v>
      </c>
      <c r="L145" s="103">
        <v>17</v>
      </c>
      <c r="M145" s="103">
        <v>4</v>
      </c>
      <c r="N145" s="103"/>
      <c r="O145" s="103">
        <v>7</v>
      </c>
      <c r="P145" s="102">
        <v>29</v>
      </c>
      <c r="Q145" s="103">
        <v>2</v>
      </c>
      <c r="R145" s="103"/>
      <c r="S145" s="103"/>
      <c r="T145" s="103"/>
      <c r="U145" s="103"/>
      <c r="V145" s="103" t="s">
        <v>130</v>
      </c>
      <c r="W145" s="103"/>
      <c r="X145" s="103"/>
      <c r="Y145" s="103"/>
      <c r="Z145" s="103"/>
      <c r="AA145" s="103">
        <v>0</v>
      </c>
      <c r="AB145" s="103">
        <v>66</v>
      </c>
      <c r="AC145" s="103">
        <v>66</v>
      </c>
      <c r="AD145" s="103">
        <v>0</v>
      </c>
      <c r="AE145" s="103">
        <v>66</v>
      </c>
      <c r="AF145" s="103">
        <v>66</v>
      </c>
      <c r="AG145" s="103"/>
      <c r="AH145" s="103"/>
      <c r="AI145" s="103">
        <v>1</v>
      </c>
      <c r="AJ145" s="103">
        <v>2</v>
      </c>
      <c r="AK145" s="103">
        <v>4</v>
      </c>
      <c r="AL145" s="103">
        <v>1</v>
      </c>
      <c r="AM145" s="103" t="s">
        <v>130</v>
      </c>
      <c r="AN145" s="103"/>
      <c r="AO145" s="103" t="s">
        <v>130</v>
      </c>
      <c r="AP145" s="103"/>
      <c r="AQ145" s="103" t="s">
        <v>130</v>
      </c>
      <c r="AR145" s="103"/>
      <c r="AS145" s="103" t="s">
        <v>130</v>
      </c>
      <c r="AT145" s="103"/>
      <c r="AU145" s="103">
        <v>8</v>
      </c>
      <c r="AV145" s="103"/>
      <c r="AW145" s="103"/>
      <c r="AX145" s="103"/>
      <c r="AY145" s="103"/>
      <c r="AZ145" s="103"/>
      <c r="BA145" s="103"/>
      <c r="BB145" s="103"/>
      <c r="BC145" s="103"/>
      <c r="BD145" s="103"/>
      <c r="BE145" s="103"/>
      <c r="BF145" s="103"/>
      <c r="BG145" s="103"/>
      <c r="BH145" s="103"/>
      <c r="BI145" s="103"/>
      <c r="BJ145" s="103"/>
      <c r="BK145" s="103"/>
      <c r="BL145" s="103"/>
      <c r="BM145" s="103"/>
      <c r="BN145" s="103"/>
      <c r="BO145" s="103"/>
      <c r="BP145" s="103"/>
      <c r="BQ145" s="103"/>
      <c r="BR145" s="103"/>
      <c r="BS145" s="103"/>
      <c r="BT145" s="103"/>
      <c r="BU145" s="103"/>
      <c r="BV145" s="103"/>
      <c r="BW145" s="103"/>
      <c r="BX145" s="104">
        <v>43891</v>
      </c>
      <c r="BY145" s="103">
        <f>DAY(EOMONTH(Base_Encuestas[[#This Row],[FECHA]],0))</f>
        <v>31</v>
      </c>
      <c r="BZ14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5" s="105">
        <f>+YEAR(Base_Encuestas[[#This Row],[FECHA]])</f>
        <v>2020</v>
      </c>
    </row>
    <row r="146" spans="1:79">
      <c r="A146" s="100" t="s">
        <v>82</v>
      </c>
      <c r="B146" s="100" t="s">
        <v>77</v>
      </c>
      <c r="C146" s="100" t="s">
        <v>101</v>
      </c>
      <c r="D146" s="102">
        <v>10</v>
      </c>
      <c r="E146" s="103">
        <v>300</v>
      </c>
      <c r="F146" s="103"/>
      <c r="G146" s="103"/>
      <c r="H146" s="103"/>
      <c r="I146" s="103">
        <v>6184</v>
      </c>
      <c r="J146" s="103">
        <f>Base_Encuestas[[#This Row],[VENTAS POR ALOJAMIENTO DURANTE EL MES DE LA ENCUESTA]]/1000</f>
        <v>6.1840000000000002</v>
      </c>
      <c r="K146" s="103"/>
      <c r="L146" s="103">
        <v>87</v>
      </c>
      <c r="M146" s="103"/>
      <c r="N146" s="103"/>
      <c r="O146" s="103"/>
      <c r="P146" s="102">
        <v>87</v>
      </c>
      <c r="Q146" s="103" t="s">
        <v>130</v>
      </c>
      <c r="R146" s="103"/>
      <c r="S146" s="103"/>
      <c r="T146" s="103"/>
      <c r="U146" s="103"/>
      <c r="V146" s="103" t="s">
        <v>130</v>
      </c>
      <c r="W146" s="103"/>
      <c r="X146" s="103"/>
      <c r="Y146" s="103"/>
      <c r="Z146" s="103"/>
      <c r="AA146" s="103">
        <v>0</v>
      </c>
      <c r="AB146" s="103">
        <v>187</v>
      </c>
      <c r="AC146" s="103">
        <v>187</v>
      </c>
      <c r="AD146" s="103">
        <v>0</v>
      </c>
      <c r="AE146" s="103">
        <v>187</v>
      </c>
      <c r="AF146" s="103">
        <v>187</v>
      </c>
      <c r="AG146" s="103"/>
      <c r="AH146" s="103"/>
      <c r="AI146" s="103">
        <v>1</v>
      </c>
      <c r="AJ146" s="103"/>
      <c r="AK146" s="103">
        <v>2</v>
      </c>
      <c r="AL146" s="103">
        <v>3</v>
      </c>
      <c r="AM146" s="103">
        <v>0</v>
      </c>
      <c r="AN146" s="103"/>
      <c r="AO146" s="103">
        <v>0</v>
      </c>
      <c r="AP146" s="103"/>
      <c r="AQ146" s="103">
        <v>0</v>
      </c>
      <c r="AR146" s="103"/>
      <c r="AS146" s="103">
        <v>0</v>
      </c>
      <c r="AT146" s="103"/>
      <c r="AU146" s="103">
        <v>6</v>
      </c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/>
      <c r="BG146" s="103"/>
      <c r="BH146" s="103"/>
      <c r="BI146" s="103"/>
      <c r="BJ146" s="103"/>
      <c r="BK146" s="103"/>
      <c r="BL146" s="103"/>
      <c r="BM146" s="103"/>
      <c r="BN146" s="103"/>
      <c r="BO146" s="103"/>
      <c r="BP146" s="103"/>
      <c r="BQ146" s="103"/>
      <c r="BR146" s="103"/>
      <c r="BS146" s="103"/>
      <c r="BT146" s="103"/>
      <c r="BU146" s="103"/>
      <c r="BV146" s="103"/>
      <c r="BW146" s="103"/>
      <c r="BX146" s="104">
        <v>43891</v>
      </c>
      <c r="BY146" s="103">
        <f>DAY(EOMONTH(Base_Encuestas[[#This Row],[FECHA]],0))</f>
        <v>31</v>
      </c>
      <c r="BZ14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6" s="105">
        <f>+YEAR(Base_Encuestas[[#This Row],[FECHA]])</f>
        <v>2020</v>
      </c>
    </row>
    <row r="147" spans="1:79">
      <c r="A147" s="100" t="s">
        <v>76</v>
      </c>
      <c r="B147" s="100" t="s">
        <v>77</v>
      </c>
      <c r="C147" s="100" t="s">
        <v>78</v>
      </c>
      <c r="D147" s="102">
        <v>306</v>
      </c>
      <c r="E147" s="103">
        <v>399</v>
      </c>
      <c r="F147" s="103"/>
      <c r="G147" s="103"/>
      <c r="H147" s="103"/>
      <c r="I147" s="103">
        <v>216</v>
      </c>
      <c r="J147" s="103">
        <f>Base_Encuestas[[#This Row],[VENTAS POR ALOJAMIENTO DURANTE EL MES DE LA ENCUESTA]]/1000</f>
        <v>0.216</v>
      </c>
      <c r="K147" s="103"/>
      <c r="L147" s="103">
        <v>4</v>
      </c>
      <c r="M147" s="103"/>
      <c r="N147" s="103"/>
      <c r="O147" s="103"/>
      <c r="P147" s="102">
        <v>4</v>
      </c>
      <c r="Q147" s="103">
        <v>31</v>
      </c>
      <c r="R147" s="103">
        <v>279</v>
      </c>
      <c r="S147" s="103"/>
      <c r="T147" s="103"/>
      <c r="U147" s="103"/>
      <c r="V147" s="103" t="s">
        <v>130</v>
      </c>
      <c r="W147" s="103"/>
      <c r="X147" s="103"/>
      <c r="Y147" s="103"/>
      <c r="Z147" s="103"/>
      <c r="AA147" s="103">
        <v>1</v>
      </c>
      <c r="AB147" s="103">
        <v>3</v>
      </c>
      <c r="AC147" s="103">
        <v>4</v>
      </c>
      <c r="AD147" s="103">
        <v>1</v>
      </c>
      <c r="AE147" s="103">
        <v>3</v>
      </c>
      <c r="AF147" s="103">
        <v>4</v>
      </c>
      <c r="AG147" s="103"/>
      <c r="AH147" s="103"/>
      <c r="AI147" s="103"/>
      <c r="AJ147" s="103"/>
      <c r="AK147" s="103">
        <v>2</v>
      </c>
      <c r="AL147" s="103"/>
      <c r="AM147" s="103" t="s">
        <v>130</v>
      </c>
      <c r="AN147" s="103"/>
      <c r="AO147" s="103" t="s">
        <v>130</v>
      </c>
      <c r="AP147" s="103"/>
      <c r="AQ147" s="103" t="s">
        <v>130</v>
      </c>
      <c r="AR147" s="103"/>
      <c r="AS147" s="103" t="s">
        <v>130</v>
      </c>
      <c r="AT147" s="103"/>
      <c r="AU147" s="103">
        <v>2</v>
      </c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4">
        <v>43891</v>
      </c>
      <c r="BY147" s="103">
        <f>DAY(EOMONTH(Base_Encuestas[[#This Row],[FECHA]],0))</f>
        <v>31</v>
      </c>
      <c r="BZ14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7" s="105">
        <f>+YEAR(Base_Encuestas[[#This Row],[FECHA]])</f>
        <v>2020</v>
      </c>
    </row>
    <row r="148" spans="1:79">
      <c r="A148" s="100" t="s">
        <v>76</v>
      </c>
      <c r="B148" s="100" t="s">
        <v>77</v>
      </c>
      <c r="C148" s="100" t="s">
        <v>78</v>
      </c>
      <c r="D148" s="102">
        <v>600</v>
      </c>
      <c r="E148" s="103">
        <v>1110</v>
      </c>
      <c r="F148" s="103"/>
      <c r="G148" s="103"/>
      <c r="H148" s="103"/>
      <c r="I148" s="103">
        <v>8190</v>
      </c>
      <c r="J148" s="103">
        <f>Base_Encuestas[[#This Row],[VENTAS POR ALOJAMIENTO DURANTE EL MES DE LA ENCUESTA]]/1000</f>
        <v>8.19</v>
      </c>
      <c r="K148" s="103">
        <v>95</v>
      </c>
      <c r="L148" s="103">
        <v>72</v>
      </c>
      <c r="M148" s="103"/>
      <c r="N148" s="103"/>
      <c r="O148" s="103"/>
      <c r="P148" s="102">
        <v>167</v>
      </c>
      <c r="Q148" s="103">
        <v>1</v>
      </c>
      <c r="R148" s="103"/>
      <c r="S148" s="103"/>
      <c r="T148" s="103"/>
      <c r="U148" s="103"/>
      <c r="V148" s="103">
        <v>1</v>
      </c>
      <c r="W148" s="103"/>
      <c r="X148" s="103"/>
      <c r="Y148" s="103"/>
      <c r="Z148" s="103"/>
      <c r="AA148" s="103">
        <v>3</v>
      </c>
      <c r="AB148" s="103">
        <v>141</v>
      </c>
      <c r="AC148" s="103">
        <v>144</v>
      </c>
      <c r="AD148" s="103">
        <v>8</v>
      </c>
      <c r="AE148" s="103">
        <v>231</v>
      </c>
      <c r="AF148" s="103">
        <v>239</v>
      </c>
      <c r="AG148" s="103"/>
      <c r="AH148" s="103"/>
      <c r="AI148" s="103">
        <v>0</v>
      </c>
      <c r="AJ148" s="103">
        <v>2</v>
      </c>
      <c r="AK148" s="103">
        <v>3</v>
      </c>
      <c r="AL148" s="103">
        <v>3</v>
      </c>
      <c r="AM148" s="103" t="s">
        <v>130</v>
      </c>
      <c r="AN148" s="103"/>
      <c r="AO148" s="103" t="s">
        <v>130</v>
      </c>
      <c r="AP148" s="103"/>
      <c r="AQ148" s="103" t="s">
        <v>130</v>
      </c>
      <c r="AR148" s="103"/>
      <c r="AS148" s="103" t="s">
        <v>130</v>
      </c>
      <c r="AT148" s="103"/>
      <c r="AU148" s="103">
        <v>8</v>
      </c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3"/>
      <c r="BQ148" s="103"/>
      <c r="BR148" s="103"/>
      <c r="BS148" s="103"/>
      <c r="BT148" s="103"/>
      <c r="BU148" s="103"/>
      <c r="BV148" s="103"/>
      <c r="BW148" s="103"/>
      <c r="BX148" s="104">
        <v>43891</v>
      </c>
      <c r="BY148" s="103">
        <f>DAY(EOMONTH(Base_Encuestas[[#This Row],[FECHA]],0))</f>
        <v>31</v>
      </c>
      <c r="BZ14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8" s="105">
        <f>+YEAR(Base_Encuestas[[#This Row],[FECHA]])</f>
        <v>2020</v>
      </c>
    </row>
    <row r="149" spans="1:79">
      <c r="A149" s="100" t="s">
        <v>82</v>
      </c>
      <c r="B149" s="100" t="s">
        <v>88</v>
      </c>
      <c r="C149" s="100" t="s">
        <v>78</v>
      </c>
      <c r="D149" s="102">
        <v>24</v>
      </c>
      <c r="E149" s="103">
        <v>50</v>
      </c>
      <c r="F149" s="103"/>
      <c r="G149" s="103"/>
      <c r="H149" s="103"/>
      <c r="I149" s="103">
        <v>1500</v>
      </c>
      <c r="J149" s="103">
        <f>Base_Encuestas[[#This Row],[VENTAS POR ALOJAMIENTO DURANTE EL MES DE LA ENCUESTA]]/1000</f>
        <v>1.5</v>
      </c>
      <c r="K149" s="103">
        <v>6</v>
      </c>
      <c r="L149" s="103">
        <v>2</v>
      </c>
      <c r="M149" s="103">
        <v>1</v>
      </c>
      <c r="N149" s="103"/>
      <c r="O149" s="103"/>
      <c r="P149" s="102">
        <v>9</v>
      </c>
      <c r="Q149" s="103" t="s">
        <v>130</v>
      </c>
      <c r="R149" s="103"/>
      <c r="S149" s="103"/>
      <c r="T149" s="103"/>
      <c r="U149" s="103"/>
      <c r="V149" s="103" t="s">
        <v>130</v>
      </c>
      <c r="W149" s="103"/>
      <c r="X149" s="103"/>
      <c r="Y149" s="103"/>
      <c r="Z149" s="103"/>
      <c r="AA149" s="103">
        <v>2</v>
      </c>
      <c r="AB149" s="103">
        <v>10</v>
      </c>
      <c r="AC149" s="103">
        <v>12</v>
      </c>
      <c r="AD149" s="103">
        <v>2</v>
      </c>
      <c r="AE149" s="103">
        <v>10</v>
      </c>
      <c r="AF149" s="103">
        <v>12</v>
      </c>
      <c r="AG149" s="103"/>
      <c r="AH149" s="103"/>
      <c r="AI149" s="103"/>
      <c r="AJ149" s="103"/>
      <c r="AK149" s="103"/>
      <c r="AL149" s="103"/>
      <c r="AM149" s="103" t="s">
        <v>130</v>
      </c>
      <c r="AN149" s="103"/>
      <c r="AO149" s="103" t="s">
        <v>130</v>
      </c>
      <c r="AP149" s="103"/>
      <c r="AQ149" s="103" t="s">
        <v>130</v>
      </c>
      <c r="AR149" s="103"/>
      <c r="AS149" s="103" t="s">
        <v>130</v>
      </c>
      <c r="AT149" s="103"/>
      <c r="AU149" s="103">
        <v>0</v>
      </c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4">
        <v>43891</v>
      </c>
      <c r="BY149" s="103">
        <f>DAY(EOMONTH(Base_Encuestas[[#This Row],[FECHA]],0))</f>
        <v>31</v>
      </c>
      <c r="BZ14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9" s="105">
        <f>+YEAR(Base_Encuestas[[#This Row],[FECHA]])</f>
        <v>2020</v>
      </c>
    </row>
    <row r="150" spans="1:79">
      <c r="A150" s="100" t="s">
        <v>93</v>
      </c>
      <c r="B150" s="100" t="s">
        <v>94</v>
      </c>
      <c r="C150" s="100" t="s">
        <v>89</v>
      </c>
      <c r="D150" s="102">
        <v>217</v>
      </c>
      <c r="E150" s="103">
        <v>403</v>
      </c>
      <c r="F150" s="103"/>
      <c r="G150" s="103"/>
      <c r="H150" s="103"/>
      <c r="I150" s="103">
        <v>2331.92</v>
      </c>
      <c r="J150" s="103">
        <f>Base_Encuestas[[#This Row],[VENTAS POR ALOJAMIENTO DURANTE EL MES DE LA ENCUESTA]]/1000</f>
        <v>2.3319200000000002</v>
      </c>
      <c r="K150" s="103">
        <v>4</v>
      </c>
      <c r="L150" s="103">
        <v>13</v>
      </c>
      <c r="M150" s="103">
        <v>1</v>
      </c>
      <c r="N150" s="103">
        <v>2</v>
      </c>
      <c r="O150" s="103"/>
      <c r="P150" s="102">
        <v>20</v>
      </c>
      <c r="Q150" s="103" t="s">
        <v>130</v>
      </c>
      <c r="R150" s="103"/>
      <c r="S150" s="103"/>
      <c r="T150" s="103"/>
      <c r="U150" s="103"/>
      <c r="V150" s="103" t="s">
        <v>130</v>
      </c>
      <c r="W150" s="103"/>
      <c r="X150" s="103"/>
      <c r="Y150" s="103"/>
      <c r="Z150" s="103"/>
      <c r="AA150" s="103">
        <v>18</v>
      </c>
      <c r="AB150" s="103">
        <v>9</v>
      </c>
      <c r="AC150" s="103">
        <v>27</v>
      </c>
      <c r="AD150" s="103">
        <v>30</v>
      </c>
      <c r="AE150" s="103">
        <v>13</v>
      </c>
      <c r="AF150" s="103">
        <v>43</v>
      </c>
      <c r="AG150" s="103"/>
      <c r="AH150" s="103"/>
      <c r="AI150" s="103">
        <v>1</v>
      </c>
      <c r="AJ150" s="103">
        <v>0</v>
      </c>
      <c r="AK150" s="103">
        <v>3</v>
      </c>
      <c r="AL150" s="103">
        <v>1</v>
      </c>
      <c r="AM150" s="103">
        <v>0</v>
      </c>
      <c r="AN150" s="103">
        <v>0</v>
      </c>
      <c r="AO150" s="103">
        <v>1</v>
      </c>
      <c r="AP150" s="103">
        <v>1</v>
      </c>
      <c r="AQ150" s="103">
        <v>0</v>
      </c>
      <c r="AR150" s="103">
        <v>0</v>
      </c>
      <c r="AS150" s="103">
        <v>0</v>
      </c>
      <c r="AT150" s="103">
        <v>1</v>
      </c>
      <c r="AU150" s="103">
        <v>8</v>
      </c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  <c r="BF150" s="103"/>
      <c r="BG150" s="103"/>
      <c r="BH150" s="103"/>
      <c r="BI150" s="103"/>
      <c r="BJ150" s="103"/>
      <c r="BK150" s="103"/>
      <c r="BL150" s="103"/>
      <c r="BM150" s="103"/>
      <c r="BN150" s="103"/>
      <c r="BO150" s="103"/>
      <c r="BP150" s="103"/>
      <c r="BQ150" s="103"/>
      <c r="BR150" s="103"/>
      <c r="BS150" s="103"/>
      <c r="BT150" s="103"/>
      <c r="BU150" s="103"/>
      <c r="BV150" s="103"/>
      <c r="BW150" s="103"/>
      <c r="BX150" s="104">
        <v>43891</v>
      </c>
      <c r="BY150" s="103">
        <f>DAY(EOMONTH(Base_Encuestas[[#This Row],[FECHA]],0))</f>
        <v>31</v>
      </c>
      <c r="BZ15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0" s="105">
        <f>+YEAR(Base_Encuestas[[#This Row],[FECHA]])</f>
        <v>2020</v>
      </c>
    </row>
    <row r="151" spans="1:79">
      <c r="A151" s="100" t="s">
        <v>76</v>
      </c>
      <c r="B151" s="100" t="s">
        <v>88</v>
      </c>
      <c r="C151" s="100" t="s">
        <v>78</v>
      </c>
      <c r="D151" s="102">
        <v>4371</v>
      </c>
      <c r="E151" s="103">
        <v>4371</v>
      </c>
      <c r="F151" s="103"/>
      <c r="G151" s="103"/>
      <c r="H151" s="103"/>
      <c r="I151" s="103">
        <v>100393.94</v>
      </c>
      <c r="J151" s="103">
        <f>Base_Encuestas[[#This Row],[VENTAS POR ALOJAMIENTO DURANTE EL MES DE LA ENCUESTA]]/1000</f>
        <v>100.39394</v>
      </c>
      <c r="K151" s="103">
        <v>736</v>
      </c>
      <c r="L151" s="103">
        <v>400</v>
      </c>
      <c r="M151" s="103"/>
      <c r="N151" s="103"/>
      <c r="O151" s="103"/>
      <c r="P151" s="102">
        <v>1136</v>
      </c>
      <c r="Q151" s="103" t="s">
        <v>130</v>
      </c>
      <c r="R151" s="103"/>
      <c r="S151" s="103"/>
      <c r="T151" s="103"/>
      <c r="U151" s="103"/>
      <c r="V151" s="103" t="s">
        <v>130</v>
      </c>
      <c r="W151" s="103"/>
      <c r="X151" s="103"/>
      <c r="Y151" s="103"/>
      <c r="Z151" s="103"/>
      <c r="AA151" s="103">
        <v>556</v>
      </c>
      <c r="AB151" s="103">
        <v>883</v>
      </c>
      <c r="AC151" s="103">
        <v>1439</v>
      </c>
      <c r="AD151" s="103">
        <v>556</v>
      </c>
      <c r="AE151" s="103">
        <v>883</v>
      </c>
      <c r="AF151" s="103">
        <v>1439</v>
      </c>
      <c r="AG151" s="103"/>
      <c r="AH151" s="103"/>
      <c r="AI151" s="103">
        <v>9</v>
      </c>
      <c r="AJ151" s="103"/>
      <c r="AK151" s="103">
        <v>47</v>
      </c>
      <c r="AL151" s="103"/>
      <c r="AM151" s="103" t="s">
        <v>130</v>
      </c>
      <c r="AN151" s="103"/>
      <c r="AO151" s="103" t="s">
        <v>130</v>
      </c>
      <c r="AP151" s="103"/>
      <c r="AQ151" s="103" t="s">
        <v>130</v>
      </c>
      <c r="AR151" s="103"/>
      <c r="AS151" s="103" t="s">
        <v>130</v>
      </c>
      <c r="AT151" s="103"/>
      <c r="AU151" s="103">
        <v>56</v>
      </c>
      <c r="AV151" s="103"/>
      <c r="AW151" s="103"/>
      <c r="AX151" s="103"/>
      <c r="AY151" s="103"/>
      <c r="AZ151" s="103"/>
      <c r="BA151" s="103"/>
      <c r="BB151" s="103"/>
      <c r="BC151" s="103"/>
      <c r="BD151" s="103"/>
      <c r="BE151" s="103"/>
      <c r="BF151" s="103"/>
      <c r="BG151" s="103"/>
      <c r="BH151" s="103"/>
      <c r="BI151" s="103"/>
      <c r="BJ151" s="103"/>
      <c r="BK151" s="103"/>
      <c r="BL151" s="103"/>
      <c r="BM151" s="103"/>
      <c r="BN151" s="103"/>
      <c r="BO151" s="103"/>
      <c r="BP151" s="103"/>
      <c r="BQ151" s="103"/>
      <c r="BR151" s="103"/>
      <c r="BS151" s="103"/>
      <c r="BT151" s="103"/>
      <c r="BU151" s="103"/>
      <c r="BV151" s="103"/>
      <c r="BW151" s="103"/>
      <c r="BX151" s="104">
        <v>43891</v>
      </c>
      <c r="BY151" s="103">
        <f>DAY(EOMONTH(Base_Encuestas[[#This Row],[FECHA]],0))</f>
        <v>31</v>
      </c>
      <c r="BZ15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1" s="105">
        <f>+YEAR(Base_Encuestas[[#This Row],[FECHA]])</f>
        <v>2020</v>
      </c>
    </row>
    <row r="152" spans="1:79">
      <c r="A152" s="100" t="s">
        <v>93</v>
      </c>
      <c r="B152" s="100" t="s">
        <v>77</v>
      </c>
      <c r="C152" s="100" t="s">
        <v>95</v>
      </c>
      <c r="D152" s="102">
        <v>6</v>
      </c>
      <c r="E152" s="103">
        <v>17</v>
      </c>
      <c r="F152" s="103"/>
      <c r="G152" s="103"/>
      <c r="H152" s="103"/>
      <c r="I152" s="103">
        <v>0</v>
      </c>
      <c r="J152" s="103"/>
      <c r="K152" s="103">
        <v>0</v>
      </c>
      <c r="L152" s="103"/>
      <c r="M152" s="103"/>
      <c r="N152" s="103"/>
      <c r="O152" s="103"/>
      <c r="P152" s="102"/>
      <c r="Q152" s="103">
        <v>0</v>
      </c>
      <c r="R152" s="103"/>
      <c r="S152" s="103"/>
      <c r="T152" s="103"/>
      <c r="U152" s="103"/>
      <c r="V152" s="103">
        <v>0</v>
      </c>
      <c r="W152" s="103"/>
      <c r="X152" s="103"/>
      <c r="Y152" s="103"/>
      <c r="Z152" s="103"/>
      <c r="AA152" s="103">
        <v>0</v>
      </c>
      <c r="AB152" s="103">
        <v>0</v>
      </c>
      <c r="AC152" s="103"/>
      <c r="AD152" s="103">
        <v>0</v>
      </c>
      <c r="AE152" s="103">
        <v>0</v>
      </c>
      <c r="AF152" s="103"/>
      <c r="AG152" s="103"/>
      <c r="AH152" s="103"/>
      <c r="AI152" s="103">
        <v>0</v>
      </c>
      <c r="AJ152" s="103"/>
      <c r="AK152" s="103">
        <v>1</v>
      </c>
      <c r="AL152" s="103">
        <v>1</v>
      </c>
      <c r="AM152" s="103">
        <v>0</v>
      </c>
      <c r="AN152" s="103"/>
      <c r="AO152" s="103">
        <v>0</v>
      </c>
      <c r="AP152" s="103"/>
      <c r="AQ152" s="103" t="s">
        <v>98</v>
      </c>
      <c r="AR152" s="103"/>
      <c r="AS152" s="103">
        <v>0</v>
      </c>
      <c r="AT152" s="103"/>
      <c r="AU152" s="103">
        <v>2</v>
      </c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103"/>
      <c r="BM152" s="103"/>
      <c r="BN152" s="103"/>
      <c r="BO152" s="103"/>
      <c r="BP152" s="103"/>
      <c r="BQ152" s="103"/>
      <c r="BR152" s="103"/>
      <c r="BS152" s="103"/>
      <c r="BT152" s="103"/>
      <c r="BU152" s="103"/>
      <c r="BV152" s="103"/>
      <c r="BW152" s="103"/>
      <c r="BX152" s="104">
        <v>43891</v>
      </c>
      <c r="BY152" s="103">
        <f>DAY(EOMONTH(Base_Encuestas[[#This Row],[FECHA]],0))</f>
        <v>31</v>
      </c>
      <c r="BZ15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2" s="105">
        <f>+YEAR(Base_Encuestas[[#This Row],[FECHA]])</f>
        <v>2020</v>
      </c>
    </row>
    <row r="153" spans="1:79">
      <c r="A153" s="100" t="s">
        <v>76</v>
      </c>
      <c r="B153" s="100" t="s">
        <v>77</v>
      </c>
      <c r="C153" s="100" t="s">
        <v>78</v>
      </c>
      <c r="D153" s="102">
        <v>40</v>
      </c>
      <c r="E153" s="103">
        <v>46</v>
      </c>
      <c r="F153" s="103"/>
      <c r="G153" s="103"/>
      <c r="H153" s="103"/>
      <c r="I153" s="103">
        <v>10600.34</v>
      </c>
      <c r="J153" s="103">
        <f>Base_Encuestas[[#This Row],[VENTAS POR ALOJAMIENTO DURANTE EL MES DE LA ENCUESTA]]/1000</f>
        <v>10.600340000000001</v>
      </c>
      <c r="K153" s="103">
        <v>84</v>
      </c>
      <c r="L153" s="103">
        <v>50</v>
      </c>
      <c r="M153" s="103">
        <v>38</v>
      </c>
      <c r="N153" s="103">
        <v>4</v>
      </c>
      <c r="O153" s="103">
        <v>0</v>
      </c>
      <c r="P153" s="102">
        <v>176</v>
      </c>
      <c r="Q153" s="103">
        <v>0</v>
      </c>
      <c r="R153" s="103"/>
      <c r="S153" s="103"/>
      <c r="T153" s="103"/>
      <c r="U153" s="103"/>
      <c r="V153" s="103">
        <v>0</v>
      </c>
      <c r="W153" s="103"/>
      <c r="X153" s="103"/>
      <c r="Y153" s="103"/>
      <c r="Z153" s="103"/>
      <c r="AA153" s="103">
        <v>22</v>
      </c>
      <c r="AB153" s="103">
        <v>154</v>
      </c>
      <c r="AC153" s="103">
        <v>176</v>
      </c>
      <c r="AD153" s="103">
        <v>161</v>
      </c>
      <c r="AE153" s="103">
        <v>154</v>
      </c>
      <c r="AF153" s="103">
        <v>315</v>
      </c>
      <c r="AG153" s="103"/>
      <c r="AH153" s="103"/>
      <c r="AI153" s="103">
        <v>2</v>
      </c>
      <c r="AJ153" s="103">
        <v>3</v>
      </c>
      <c r="AK153" s="103">
        <v>12</v>
      </c>
      <c r="AL153" s="103">
        <v>7</v>
      </c>
      <c r="AM153" s="103">
        <v>0</v>
      </c>
      <c r="AN153" s="103"/>
      <c r="AO153" s="103">
        <v>0</v>
      </c>
      <c r="AP153" s="103"/>
      <c r="AQ153" s="103">
        <v>0</v>
      </c>
      <c r="AR153" s="103"/>
      <c r="AS153" s="103">
        <v>1</v>
      </c>
      <c r="AT153" s="103">
        <v>0</v>
      </c>
      <c r="AU153" s="103">
        <v>25</v>
      </c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3"/>
      <c r="BV153" s="103"/>
      <c r="BW153" s="103"/>
      <c r="BX153" s="104">
        <v>43891</v>
      </c>
      <c r="BY153" s="103">
        <f>DAY(EOMONTH(Base_Encuestas[[#This Row],[FECHA]],0))</f>
        <v>31</v>
      </c>
      <c r="BZ15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3" s="105">
        <f>+YEAR(Base_Encuestas[[#This Row],[FECHA]])</f>
        <v>2020</v>
      </c>
    </row>
    <row r="154" spans="1:79">
      <c r="A154" s="100" t="s">
        <v>97</v>
      </c>
      <c r="B154" s="100" t="s">
        <v>94</v>
      </c>
      <c r="C154" s="100" t="s">
        <v>78</v>
      </c>
      <c r="D154" s="102">
        <v>780</v>
      </c>
      <c r="E154" s="103">
        <v>1560</v>
      </c>
      <c r="F154" s="103"/>
      <c r="G154" s="103"/>
      <c r="H154" s="103"/>
      <c r="I154" s="103">
        <v>6900</v>
      </c>
      <c r="J154" s="103">
        <f>Base_Encuestas[[#This Row],[VENTAS POR ALOJAMIENTO DURANTE EL MES DE LA ENCUESTA]]/1000</f>
        <v>6.9</v>
      </c>
      <c r="K154" s="103">
        <v>88</v>
      </c>
      <c r="L154" s="103"/>
      <c r="M154" s="103"/>
      <c r="N154" s="103"/>
      <c r="O154" s="103"/>
      <c r="P154" s="102">
        <v>88</v>
      </c>
      <c r="Q154" s="103">
        <v>2</v>
      </c>
      <c r="R154" s="103"/>
      <c r="S154" s="103"/>
      <c r="T154" s="103"/>
      <c r="U154" s="103"/>
      <c r="V154" s="103">
        <v>0</v>
      </c>
      <c r="W154" s="103"/>
      <c r="X154" s="103"/>
      <c r="Y154" s="103"/>
      <c r="Z154" s="103"/>
      <c r="AA154" s="103">
        <v>8</v>
      </c>
      <c r="AB154" s="103">
        <v>80</v>
      </c>
      <c r="AC154" s="103">
        <v>88</v>
      </c>
      <c r="AD154" s="103">
        <v>8</v>
      </c>
      <c r="AE154" s="103">
        <v>80</v>
      </c>
      <c r="AF154" s="103">
        <v>88</v>
      </c>
      <c r="AG154" s="103"/>
      <c r="AH154" s="103"/>
      <c r="AI154" s="103">
        <v>0</v>
      </c>
      <c r="AJ154" s="103">
        <v>1</v>
      </c>
      <c r="AK154" s="103">
        <v>13</v>
      </c>
      <c r="AL154" s="103">
        <v>5</v>
      </c>
      <c r="AM154" s="103">
        <v>0</v>
      </c>
      <c r="AN154" s="103"/>
      <c r="AO154" s="103">
        <v>0</v>
      </c>
      <c r="AP154" s="103"/>
      <c r="AQ154" s="103">
        <v>0</v>
      </c>
      <c r="AR154" s="103"/>
      <c r="AS154" s="103">
        <v>0</v>
      </c>
      <c r="AT154" s="103"/>
      <c r="AU154" s="103">
        <v>19</v>
      </c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BI154" s="103"/>
      <c r="BJ154" s="103"/>
      <c r="BK154" s="103"/>
      <c r="BL154" s="103"/>
      <c r="BM154" s="103"/>
      <c r="BN154" s="103"/>
      <c r="BO154" s="103"/>
      <c r="BP154" s="103"/>
      <c r="BQ154" s="103"/>
      <c r="BR154" s="103"/>
      <c r="BS154" s="103"/>
      <c r="BT154" s="103"/>
      <c r="BU154" s="103"/>
      <c r="BV154" s="103"/>
      <c r="BW154" s="103"/>
      <c r="BX154" s="104">
        <v>43891</v>
      </c>
      <c r="BY154" s="103">
        <f>DAY(EOMONTH(Base_Encuestas[[#This Row],[FECHA]],0))</f>
        <v>31</v>
      </c>
      <c r="BZ15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4" s="105">
        <f>+YEAR(Base_Encuestas[[#This Row],[FECHA]])</f>
        <v>2020</v>
      </c>
    </row>
    <row r="155" spans="1:79">
      <c r="A155" s="100" t="s">
        <v>76</v>
      </c>
      <c r="B155" s="100" t="s">
        <v>88</v>
      </c>
      <c r="C155" s="100" t="s">
        <v>78</v>
      </c>
      <c r="D155" s="102">
        <v>55</v>
      </c>
      <c r="E155" s="103">
        <v>1705</v>
      </c>
      <c r="F155" s="103"/>
      <c r="G155" s="103"/>
      <c r="H155" s="103"/>
      <c r="I155" s="103">
        <v>45000</v>
      </c>
      <c r="J155" s="103">
        <f>Base_Encuestas[[#This Row],[VENTAS POR ALOJAMIENTO DURANTE EL MES DE LA ENCUESTA]]/1000</f>
        <v>45</v>
      </c>
      <c r="K155" s="103">
        <v>121</v>
      </c>
      <c r="L155" s="103">
        <v>120</v>
      </c>
      <c r="M155" s="103"/>
      <c r="N155" s="103"/>
      <c r="O155" s="103"/>
      <c r="P155" s="102">
        <v>241</v>
      </c>
      <c r="Q155" s="103" t="s">
        <v>130</v>
      </c>
      <c r="R155" s="103"/>
      <c r="S155" s="103"/>
      <c r="T155" s="103"/>
      <c r="U155" s="103"/>
      <c r="V155" s="103" t="s">
        <v>130</v>
      </c>
      <c r="W155" s="103"/>
      <c r="X155" s="103"/>
      <c r="Y155" s="103"/>
      <c r="Z155" s="103"/>
      <c r="AA155" s="103">
        <v>300</v>
      </c>
      <c r="AB155" s="103">
        <v>12</v>
      </c>
      <c r="AC155" s="103">
        <v>312</v>
      </c>
      <c r="AD155" s="103">
        <v>700</v>
      </c>
      <c r="AE155" s="103">
        <v>113</v>
      </c>
      <c r="AF155" s="103">
        <v>813</v>
      </c>
      <c r="AG155" s="103"/>
      <c r="AH155" s="103"/>
      <c r="AI155" s="103">
        <v>5</v>
      </c>
      <c r="AJ155" s="103">
        <v>4</v>
      </c>
      <c r="AK155" s="103">
        <v>6</v>
      </c>
      <c r="AL155" s="103">
        <v>2</v>
      </c>
      <c r="AM155" s="103" t="s">
        <v>130</v>
      </c>
      <c r="AN155" s="103"/>
      <c r="AO155" s="103" t="s">
        <v>130</v>
      </c>
      <c r="AP155" s="103"/>
      <c r="AQ155" s="103" t="s">
        <v>130</v>
      </c>
      <c r="AR155" s="103"/>
      <c r="AS155" s="103" t="s">
        <v>130</v>
      </c>
      <c r="AT155" s="103"/>
      <c r="AU155" s="103">
        <v>17</v>
      </c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03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4">
        <v>43891</v>
      </c>
      <c r="BY155" s="103">
        <f>DAY(EOMONTH(Base_Encuestas[[#This Row],[FECHA]],0))</f>
        <v>31</v>
      </c>
      <c r="BZ15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5" s="105">
        <f>+YEAR(Base_Encuestas[[#This Row],[FECHA]])</f>
        <v>2020</v>
      </c>
    </row>
    <row r="156" spans="1:79">
      <c r="A156" s="100" t="s">
        <v>97</v>
      </c>
      <c r="B156" s="100" t="s">
        <v>77</v>
      </c>
      <c r="C156" s="100" t="s">
        <v>78</v>
      </c>
      <c r="D156" s="102">
        <v>186</v>
      </c>
      <c r="E156" s="103">
        <v>372</v>
      </c>
      <c r="F156" s="103"/>
      <c r="G156" s="103"/>
      <c r="H156" s="103"/>
      <c r="I156" s="103">
        <v>6913</v>
      </c>
      <c r="J156" s="103">
        <f>Base_Encuestas[[#This Row],[VENTAS POR ALOJAMIENTO DURANTE EL MES DE LA ENCUESTA]]/1000</f>
        <v>6.9130000000000003</v>
      </c>
      <c r="K156" s="103">
        <v>0</v>
      </c>
      <c r="L156" s="103">
        <v>46</v>
      </c>
      <c r="M156" s="103">
        <v>0</v>
      </c>
      <c r="N156" s="103"/>
      <c r="O156" s="103"/>
      <c r="P156" s="102">
        <v>46</v>
      </c>
      <c r="Q156" s="103" t="s">
        <v>130</v>
      </c>
      <c r="R156" s="103"/>
      <c r="S156" s="103"/>
      <c r="T156" s="103"/>
      <c r="U156" s="103"/>
      <c r="V156" s="103" t="s">
        <v>130</v>
      </c>
      <c r="W156" s="103"/>
      <c r="X156" s="103"/>
      <c r="Y156" s="103"/>
      <c r="Z156" s="103"/>
      <c r="AA156" s="103">
        <v>0</v>
      </c>
      <c r="AB156" s="103">
        <v>73</v>
      </c>
      <c r="AC156" s="103">
        <v>73</v>
      </c>
      <c r="AD156" s="103">
        <v>0</v>
      </c>
      <c r="AE156" s="103">
        <v>73</v>
      </c>
      <c r="AF156" s="103">
        <v>73</v>
      </c>
      <c r="AG156" s="103"/>
      <c r="AH156" s="103"/>
      <c r="AI156" s="103">
        <v>2</v>
      </c>
      <c r="AJ156" s="103">
        <v>1</v>
      </c>
      <c r="AK156" s="103">
        <v>1</v>
      </c>
      <c r="AL156" s="103">
        <v>3</v>
      </c>
      <c r="AM156" s="103" t="s">
        <v>130</v>
      </c>
      <c r="AN156" s="103"/>
      <c r="AO156" s="103" t="s">
        <v>130</v>
      </c>
      <c r="AP156" s="103"/>
      <c r="AQ156" s="103" t="s">
        <v>130</v>
      </c>
      <c r="AR156" s="103"/>
      <c r="AS156" s="103" t="s">
        <v>130</v>
      </c>
      <c r="AT156" s="103"/>
      <c r="AU156" s="103">
        <v>7</v>
      </c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3"/>
      <c r="BK156" s="103"/>
      <c r="BL156" s="103"/>
      <c r="BM156" s="103"/>
      <c r="BN156" s="103"/>
      <c r="BO156" s="103"/>
      <c r="BP156" s="103"/>
      <c r="BQ156" s="103"/>
      <c r="BR156" s="103"/>
      <c r="BS156" s="103"/>
      <c r="BT156" s="103"/>
      <c r="BU156" s="103"/>
      <c r="BV156" s="103"/>
      <c r="BW156" s="103"/>
      <c r="BX156" s="104">
        <v>43891</v>
      </c>
      <c r="BY156" s="103">
        <f>DAY(EOMONTH(Base_Encuestas[[#This Row],[FECHA]],0))</f>
        <v>31</v>
      </c>
      <c r="BZ15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6" s="105">
        <f>+YEAR(Base_Encuestas[[#This Row],[FECHA]])</f>
        <v>2020</v>
      </c>
    </row>
    <row r="157" spans="1:79">
      <c r="A157" s="100" t="s">
        <v>87</v>
      </c>
      <c r="B157" s="100" t="s">
        <v>88</v>
      </c>
      <c r="C157" s="100" t="s">
        <v>95</v>
      </c>
      <c r="D157" s="102">
        <v>20</v>
      </c>
      <c r="E157" s="103">
        <v>40</v>
      </c>
      <c r="F157" s="103"/>
      <c r="G157" s="103"/>
      <c r="H157" s="103"/>
      <c r="I157" s="103">
        <v>0</v>
      </c>
      <c r="J157" s="103"/>
      <c r="K157" s="103">
        <v>0</v>
      </c>
      <c r="L157" s="103"/>
      <c r="M157" s="103"/>
      <c r="N157" s="103"/>
      <c r="O157" s="103"/>
      <c r="P157" s="102"/>
      <c r="Q157" s="103" t="s">
        <v>130</v>
      </c>
      <c r="R157" s="103"/>
      <c r="S157" s="103"/>
      <c r="T157" s="103"/>
      <c r="U157" s="103"/>
      <c r="V157" s="103">
        <v>0</v>
      </c>
      <c r="W157" s="103"/>
      <c r="X157" s="103"/>
      <c r="Y157" s="103"/>
      <c r="Z157" s="103"/>
      <c r="AA157" s="103">
        <v>0</v>
      </c>
      <c r="AB157" s="103">
        <v>0</v>
      </c>
      <c r="AC157" s="103"/>
      <c r="AD157" s="103">
        <v>0</v>
      </c>
      <c r="AE157" s="103">
        <v>0</v>
      </c>
      <c r="AF157" s="103"/>
      <c r="AG157" s="103"/>
      <c r="AH157" s="103"/>
      <c r="AI157" s="103">
        <v>1</v>
      </c>
      <c r="AJ157" s="103"/>
      <c r="AK157" s="103">
        <v>1</v>
      </c>
      <c r="AL157" s="103"/>
      <c r="AM157" s="103">
        <v>2</v>
      </c>
      <c r="AN157" s="103"/>
      <c r="AO157" s="103">
        <v>1</v>
      </c>
      <c r="AP157" s="103"/>
      <c r="AQ157" s="103">
        <v>0</v>
      </c>
      <c r="AR157" s="103"/>
      <c r="AS157" s="103">
        <v>0</v>
      </c>
      <c r="AT157" s="103"/>
      <c r="AU157" s="103">
        <v>5</v>
      </c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3"/>
      <c r="BR157" s="103"/>
      <c r="BS157" s="103"/>
      <c r="BT157" s="103"/>
      <c r="BU157" s="103"/>
      <c r="BV157" s="103"/>
      <c r="BW157" s="103"/>
      <c r="BX157" s="104">
        <v>43891</v>
      </c>
      <c r="BY157" s="103">
        <f>DAY(EOMONTH(Base_Encuestas[[#This Row],[FECHA]],0))</f>
        <v>31</v>
      </c>
      <c r="BZ15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7" s="105">
        <f>+YEAR(Base_Encuestas[[#This Row],[FECHA]])</f>
        <v>2020</v>
      </c>
    </row>
    <row r="158" spans="1:79">
      <c r="A158" s="100" t="s">
        <v>82</v>
      </c>
      <c r="B158" s="100" t="s">
        <v>77</v>
      </c>
      <c r="C158" s="100" t="s">
        <v>95</v>
      </c>
      <c r="D158" s="102">
        <v>5</v>
      </c>
      <c r="E158" s="103">
        <v>12</v>
      </c>
      <c r="F158" s="103"/>
      <c r="G158" s="103"/>
      <c r="H158" s="103"/>
      <c r="I158" s="103">
        <v>0</v>
      </c>
      <c r="J158" s="103"/>
      <c r="K158" s="103">
        <v>0</v>
      </c>
      <c r="L158" s="103"/>
      <c r="M158" s="103"/>
      <c r="N158" s="103"/>
      <c r="O158" s="103"/>
      <c r="P158" s="102"/>
      <c r="Q158" s="103" t="s">
        <v>130</v>
      </c>
      <c r="R158" s="103"/>
      <c r="S158" s="103"/>
      <c r="T158" s="103"/>
      <c r="U158" s="103"/>
      <c r="V158" s="103" t="s">
        <v>130</v>
      </c>
      <c r="W158" s="103"/>
      <c r="X158" s="103"/>
      <c r="Y158" s="103"/>
      <c r="Z158" s="103"/>
      <c r="AA158" s="103">
        <v>0</v>
      </c>
      <c r="AB158" s="103">
        <v>0</v>
      </c>
      <c r="AC158" s="103"/>
      <c r="AD158" s="103">
        <v>0</v>
      </c>
      <c r="AE158" s="103">
        <v>0</v>
      </c>
      <c r="AF158" s="103"/>
      <c r="AG158" s="103"/>
      <c r="AH158" s="103"/>
      <c r="AI158" s="103">
        <v>1</v>
      </c>
      <c r="AJ158" s="103"/>
      <c r="AK158" s="103">
        <v>2</v>
      </c>
      <c r="AL158" s="103"/>
      <c r="AM158" s="103">
        <v>0</v>
      </c>
      <c r="AN158" s="103"/>
      <c r="AO158" s="103">
        <v>0</v>
      </c>
      <c r="AP158" s="103"/>
      <c r="AQ158" s="103">
        <v>0</v>
      </c>
      <c r="AR158" s="103"/>
      <c r="AS158" s="103">
        <v>0</v>
      </c>
      <c r="AT158" s="103"/>
      <c r="AU158" s="103">
        <v>3</v>
      </c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BI158" s="103"/>
      <c r="BJ158" s="103"/>
      <c r="BK158" s="103"/>
      <c r="BL158" s="103"/>
      <c r="BM158" s="103"/>
      <c r="BN158" s="103"/>
      <c r="BO158" s="103"/>
      <c r="BP158" s="103"/>
      <c r="BQ158" s="103"/>
      <c r="BR158" s="103"/>
      <c r="BS158" s="103"/>
      <c r="BT158" s="103"/>
      <c r="BU158" s="103"/>
      <c r="BV158" s="103"/>
      <c r="BW158" s="103"/>
      <c r="BX158" s="104">
        <v>43891</v>
      </c>
      <c r="BY158" s="103">
        <f>DAY(EOMONTH(Base_Encuestas[[#This Row],[FECHA]],0))</f>
        <v>31</v>
      </c>
      <c r="BZ15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8" s="105">
        <f>+YEAR(Base_Encuestas[[#This Row],[FECHA]])</f>
        <v>2020</v>
      </c>
    </row>
    <row r="159" spans="1:79">
      <c r="A159" s="100" t="s">
        <v>103</v>
      </c>
      <c r="B159" s="100" t="s">
        <v>88</v>
      </c>
      <c r="C159" s="100" t="s">
        <v>95</v>
      </c>
      <c r="D159" s="102">
        <v>10</v>
      </c>
      <c r="E159" s="103">
        <v>24</v>
      </c>
      <c r="F159" s="103"/>
      <c r="G159" s="103"/>
      <c r="H159" s="103"/>
      <c r="I159" s="103">
        <v>526.14</v>
      </c>
      <c r="J159" s="103">
        <f>Base_Encuestas[[#This Row],[VENTAS POR ALOJAMIENTO DURANTE EL MES DE LA ENCUESTA]]/1000</f>
        <v>0.52613999999999994</v>
      </c>
      <c r="K159" s="103">
        <v>1</v>
      </c>
      <c r="L159" s="103">
        <v>7</v>
      </c>
      <c r="M159" s="103"/>
      <c r="N159" s="103"/>
      <c r="O159" s="103"/>
      <c r="P159" s="102">
        <v>8</v>
      </c>
      <c r="Q159" s="103">
        <v>0</v>
      </c>
      <c r="R159" s="103"/>
      <c r="S159" s="103"/>
      <c r="T159" s="103"/>
      <c r="U159" s="103"/>
      <c r="V159" s="103">
        <v>0</v>
      </c>
      <c r="W159" s="103"/>
      <c r="X159" s="103"/>
      <c r="Y159" s="103"/>
      <c r="Z159" s="103"/>
      <c r="AA159" s="103">
        <v>15</v>
      </c>
      <c r="AB159" s="103">
        <v>0</v>
      </c>
      <c r="AC159" s="103">
        <v>15</v>
      </c>
      <c r="AD159" s="103">
        <v>15</v>
      </c>
      <c r="AE159" s="103">
        <v>3</v>
      </c>
      <c r="AF159" s="103">
        <v>18</v>
      </c>
      <c r="AG159" s="103"/>
      <c r="AH159" s="103"/>
      <c r="AI159" s="103">
        <v>1</v>
      </c>
      <c r="AJ159" s="103">
        <v>1</v>
      </c>
      <c r="AK159" s="103">
        <v>3</v>
      </c>
      <c r="AL159" s="103">
        <v>2</v>
      </c>
      <c r="AM159" s="103">
        <v>0</v>
      </c>
      <c r="AN159" s="103"/>
      <c r="AO159" s="103">
        <v>0</v>
      </c>
      <c r="AP159" s="103"/>
      <c r="AQ159" s="103">
        <v>0</v>
      </c>
      <c r="AR159" s="103"/>
      <c r="AS159" s="103">
        <v>0</v>
      </c>
      <c r="AT159" s="103"/>
      <c r="AU159" s="103">
        <v>7</v>
      </c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3"/>
      <c r="BK159" s="103"/>
      <c r="BL159" s="103"/>
      <c r="BM159" s="103"/>
      <c r="BN159" s="103"/>
      <c r="BO159" s="103"/>
      <c r="BP159" s="103"/>
      <c r="BQ159" s="103"/>
      <c r="BR159" s="103"/>
      <c r="BS159" s="103"/>
      <c r="BT159" s="103"/>
      <c r="BU159" s="103"/>
      <c r="BV159" s="103"/>
      <c r="BW159" s="103"/>
      <c r="BX159" s="104">
        <v>43891</v>
      </c>
      <c r="BY159" s="103">
        <f>DAY(EOMONTH(Base_Encuestas[[#This Row],[FECHA]],0))</f>
        <v>31</v>
      </c>
      <c r="BZ15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9" s="105">
        <f>+YEAR(Base_Encuestas[[#This Row],[FECHA]])</f>
        <v>2020</v>
      </c>
    </row>
    <row r="160" spans="1:79">
      <c r="A160" s="100" t="s">
        <v>76</v>
      </c>
      <c r="B160" s="100" t="s">
        <v>88</v>
      </c>
      <c r="C160" s="100" t="s">
        <v>78</v>
      </c>
      <c r="D160" s="102">
        <v>1951</v>
      </c>
      <c r="E160" s="103">
        <v>2666</v>
      </c>
      <c r="F160" s="103"/>
      <c r="G160" s="103"/>
      <c r="H160" s="103"/>
      <c r="I160" s="103">
        <v>37870</v>
      </c>
      <c r="J160" s="103">
        <f>Base_Encuestas[[#This Row],[VENTAS POR ALOJAMIENTO DURANTE EL MES DE LA ENCUESTA]]/1000</f>
        <v>37.869999999999997</v>
      </c>
      <c r="K160" s="103">
        <v>715</v>
      </c>
      <c r="L160" s="103"/>
      <c r="M160" s="103"/>
      <c r="N160" s="103"/>
      <c r="O160" s="103"/>
      <c r="P160" s="102">
        <v>715</v>
      </c>
      <c r="Q160" s="103">
        <v>9</v>
      </c>
      <c r="R160" s="103"/>
      <c r="S160" s="103"/>
      <c r="T160" s="103"/>
      <c r="U160" s="103"/>
      <c r="V160" s="103">
        <v>0</v>
      </c>
      <c r="W160" s="103"/>
      <c r="X160" s="103"/>
      <c r="Y160" s="103"/>
      <c r="Z160" s="103"/>
      <c r="AA160" s="103">
        <v>757</v>
      </c>
      <c r="AB160" s="103">
        <v>291</v>
      </c>
      <c r="AC160" s="103">
        <v>1048</v>
      </c>
      <c r="AD160" s="103">
        <v>757</v>
      </c>
      <c r="AE160" s="103">
        <v>291</v>
      </c>
      <c r="AF160" s="103">
        <v>1048</v>
      </c>
      <c r="AG160" s="103"/>
      <c r="AH160" s="103"/>
      <c r="AI160" s="103">
        <v>15</v>
      </c>
      <c r="AJ160" s="103"/>
      <c r="AK160" s="103">
        <v>58</v>
      </c>
      <c r="AL160" s="103"/>
      <c r="AM160" s="103">
        <v>0</v>
      </c>
      <c r="AN160" s="103"/>
      <c r="AO160" s="103">
        <v>0</v>
      </c>
      <c r="AP160" s="103"/>
      <c r="AQ160" s="103">
        <v>0</v>
      </c>
      <c r="AR160" s="103"/>
      <c r="AS160" s="103">
        <v>0</v>
      </c>
      <c r="AT160" s="103"/>
      <c r="AU160" s="103">
        <v>73</v>
      </c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BI160" s="103"/>
      <c r="BJ160" s="103"/>
      <c r="BK160" s="103"/>
      <c r="BL160" s="103"/>
      <c r="BM160" s="103"/>
      <c r="BN160" s="103"/>
      <c r="BO160" s="103"/>
      <c r="BP160" s="103"/>
      <c r="BQ160" s="103"/>
      <c r="BR160" s="103"/>
      <c r="BS160" s="103"/>
      <c r="BT160" s="103"/>
      <c r="BU160" s="103"/>
      <c r="BV160" s="103"/>
      <c r="BW160" s="103"/>
      <c r="BX160" s="104">
        <v>43891</v>
      </c>
      <c r="BY160" s="103">
        <f>DAY(EOMONTH(Base_Encuestas[[#This Row],[FECHA]],0))</f>
        <v>31</v>
      </c>
      <c r="BZ16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60" s="105">
        <f>+YEAR(Base_Encuestas[[#This Row],[FECHA]])</f>
        <v>2020</v>
      </c>
    </row>
    <row r="161" spans="1:79">
      <c r="A161" s="100" t="s">
        <v>82</v>
      </c>
      <c r="B161" s="100" t="s">
        <v>77</v>
      </c>
      <c r="C161" s="100" t="s">
        <v>95</v>
      </c>
      <c r="D161" s="102">
        <v>20</v>
      </c>
      <c r="E161" s="103">
        <v>50</v>
      </c>
      <c r="F161" s="103"/>
      <c r="G161" s="103"/>
      <c r="H161" s="103"/>
      <c r="I161" s="103">
        <v>25000</v>
      </c>
      <c r="J161" s="103">
        <f>Base_Encuestas[[#This Row],[VENTAS POR ALOJAMIENTO DURANTE EL MES DE LA ENCUESTA]]/1000</f>
        <v>25</v>
      </c>
      <c r="K161" s="103">
        <v>5</v>
      </c>
      <c r="L161" s="103">
        <v>12</v>
      </c>
      <c r="M161" s="103">
        <v>4</v>
      </c>
      <c r="N161" s="103"/>
      <c r="O161" s="103"/>
      <c r="P161" s="102">
        <v>21</v>
      </c>
      <c r="Q161" s="103" t="s">
        <v>130</v>
      </c>
      <c r="R161" s="103"/>
      <c r="S161" s="103"/>
      <c r="T161" s="103"/>
      <c r="U161" s="103"/>
      <c r="V161" s="103" t="s">
        <v>130</v>
      </c>
      <c r="W161" s="103"/>
      <c r="X161" s="103"/>
      <c r="Y161" s="103"/>
      <c r="Z161" s="103"/>
      <c r="AA161" s="103">
        <v>0</v>
      </c>
      <c r="AB161" s="103">
        <v>26</v>
      </c>
      <c r="AC161" s="103">
        <v>26</v>
      </c>
      <c r="AD161" s="103">
        <v>0</v>
      </c>
      <c r="AE161" s="103">
        <v>42</v>
      </c>
      <c r="AF161" s="103">
        <v>42</v>
      </c>
      <c r="AG161" s="103"/>
      <c r="AH161" s="103"/>
      <c r="AI161" s="103">
        <v>1</v>
      </c>
      <c r="AJ161" s="103">
        <v>1</v>
      </c>
      <c r="AK161" s="103">
        <v>5</v>
      </c>
      <c r="AL161" s="103">
        <v>5</v>
      </c>
      <c r="AM161" s="103" t="s">
        <v>130</v>
      </c>
      <c r="AN161" s="103"/>
      <c r="AO161" s="103">
        <v>1</v>
      </c>
      <c r="AP161" s="103"/>
      <c r="AQ161" s="103" t="s">
        <v>130</v>
      </c>
      <c r="AR161" s="103"/>
      <c r="AS161" s="103" t="s">
        <v>130</v>
      </c>
      <c r="AT161" s="103"/>
      <c r="AU161" s="103">
        <v>13</v>
      </c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BI161" s="103"/>
      <c r="BJ161" s="103"/>
      <c r="BK161" s="103"/>
      <c r="BL161" s="103"/>
      <c r="BM161" s="103"/>
      <c r="BN161" s="103"/>
      <c r="BO161" s="103"/>
      <c r="BP161" s="103"/>
      <c r="BQ161" s="103"/>
      <c r="BR161" s="103"/>
      <c r="BS161" s="103"/>
      <c r="BT161" s="103"/>
      <c r="BU161" s="103"/>
      <c r="BV161" s="103"/>
      <c r="BW161" s="103"/>
      <c r="BX161" s="104">
        <v>43891</v>
      </c>
      <c r="BY161" s="103">
        <f>DAY(EOMONTH(Base_Encuestas[[#This Row],[FECHA]],0))</f>
        <v>31</v>
      </c>
      <c r="BZ16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61" s="105">
        <f>+YEAR(Base_Encuestas[[#This Row],[FECHA]])</f>
        <v>2020</v>
      </c>
    </row>
    <row r="162" spans="1:79">
      <c r="A162" s="100" t="s">
        <v>76</v>
      </c>
      <c r="B162" s="100" t="s">
        <v>77</v>
      </c>
      <c r="C162" s="100" t="s">
        <v>101</v>
      </c>
      <c r="D162" s="102">
        <v>25</v>
      </c>
      <c r="E162" s="103">
        <v>25</v>
      </c>
      <c r="F162" s="103"/>
      <c r="G162" s="103"/>
      <c r="H162" s="103"/>
      <c r="I162" s="103">
        <v>0</v>
      </c>
      <c r="J162" s="103"/>
      <c r="K162" s="103">
        <v>0</v>
      </c>
      <c r="L162" s="103"/>
      <c r="M162" s="103"/>
      <c r="N162" s="103"/>
      <c r="O162" s="103"/>
      <c r="P162" s="102">
        <v>0</v>
      </c>
      <c r="Q162" s="103">
        <v>0</v>
      </c>
      <c r="R162" s="103"/>
      <c r="S162" s="103"/>
      <c r="T162" s="103"/>
      <c r="U162" s="103"/>
      <c r="V162" s="103">
        <v>0</v>
      </c>
      <c r="W162" s="103"/>
      <c r="X162" s="103"/>
      <c r="Y162" s="103"/>
      <c r="Z162" s="103"/>
      <c r="AA162" s="103">
        <v>0</v>
      </c>
      <c r="AB162" s="103">
        <v>0</v>
      </c>
      <c r="AC162" s="103">
        <v>0</v>
      </c>
      <c r="AD162" s="103">
        <v>0</v>
      </c>
      <c r="AE162" s="103">
        <v>0</v>
      </c>
      <c r="AF162" s="103"/>
      <c r="AG162" s="103"/>
      <c r="AH162" s="103"/>
      <c r="AI162" s="103">
        <v>0</v>
      </c>
      <c r="AJ162" s="103"/>
      <c r="AK162" s="103"/>
      <c r="AL162" s="103"/>
      <c r="AM162" s="103" t="s">
        <v>130</v>
      </c>
      <c r="AN162" s="103"/>
      <c r="AO162" s="103" t="s">
        <v>130</v>
      </c>
      <c r="AP162" s="103"/>
      <c r="AQ162" s="103" t="s">
        <v>130</v>
      </c>
      <c r="AR162" s="103"/>
      <c r="AS162" s="103" t="s">
        <v>130</v>
      </c>
      <c r="AT162" s="103"/>
      <c r="AU162" s="103">
        <v>0</v>
      </c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BI162" s="103"/>
      <c r="BJ162" s="103"/>
      <c r="BK162" s="103"/>
      <c r="BL162" s="103"/>
      <c r="BM162" s="103"/>
      <c r="BN162" s="103"/>
      <c r="BO162" s="103"/>
      <c r="BP162" s="103"/>
      <c r="BQ162" s="103"/>
      <c r="BR162" s="103"/>
      <c r="BS162" s="103"/>
      <c r="BT162" s="103"/>
      <c r="BU162" s="103"/>
      <c r="BV162" s="103"/>
      <c r="BW162" s="103"/>
      <c r="BX162" s="104">
        <v>43891</v>
      </c>
      <c r="BY162" s="103">
        <f>DAY(EOMONTH(Base_Encuestas[[#This Row],[FECHA]],0))</f>
        <v>31</v>
      </c>
      <c r="BZ16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62" s="105">
        <f>+YEAR(Base_Encuestas[[#This Row],[FECHA]])</f>
        <v>2020</v>
      </c>
    </row>
    <row r="163" spans="1:79">
      <c r="A163" s="100" t="s">
        <v>76</v>
      </c>
      <c r="B163" s="100" t="s">
        <v>77</v>
      </c>
      <c r="C163" s="100" t="s">
        <v>78</v>
      </c>
      <c r="D163" s="102">
        <v>1200</v>
      </c>
      <c r="E163" s="103">
        <v>2100</v>
      </c>
      <c r="F163" s="103"/>
      <c r="G163" s="103"/>
      <c r="H163" s="103"/>
      <c r="I163" s="103">
        <v>0</v>
      </c>
      <c r="J163" s="103"/>
      <c r="K163" s="103"/>
      <c r="L163" s="103"/>
      <c r="M163" s="103"/>
      <c r="N163" s="103"/>
      <c r="O163" s="103"/>
      <c r="P163" s="102">
        <v>0</v>
      </c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>
        <v>0</v>
      </c>
      <c r="AB163" s="103">
        <v>0</v>
      </c>
      <c r="AC163" s="103">
        <v>0</v>
      </c>
      <c r="AD163" s="103">
        <v>0</v>
      </c>
      <c r="AE163" s="103">
        <v>0</v>
      </c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>
        <v>9</v>
      </c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03"/>
      <c r="BO163" s="103"/>
      <c r="BP163" s="103"/>
      <c r="BQ163" s="103"/>
      <c r="BR163" s="103"/>
      <c r="BS163" s="103"/>
      <c r="BT163" s="103"/>
      <c r="BU163" s="103"/>
      <c r="BV163" s="103"/>
      <c r="BW163" s="103"/>
      <c r="BX163" s="104">
        <v>43922</v>
      </c>
      <c r="BY163" s="103">
        <f>DAY(EOMONTH(Base_Encuestas[[#This Row],[FECHA]],0))</f>
        <v>30</v>
      </c>
      <c r="BZ16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3" s="105">
        <f>+YEAR(Base_Encuestas[[#This Row],[FECHA]])</f>
        <v>2020</v>
      </c>
    </row>
    <row r="164" spans="1:79">
      <c r="A164" s="100" t="s">
        <v>82</v>
      </c>
      <c r="B164" s="100" t="s">
        <v>88</v>
      </c>
      <c r="C164" s="100" t="s">
        <v>78</v>
      </c>
      <c r="D164" s="102">
        <v>128</v>
      </c>
      <c r="E164" s="103">
        <v>194</v>
      </c>
      <c r="F164" s="103"/>
      <c r="G164" s="103"/>
      <c r="H164" s="103"/>
      <c r="I164" s="103">
        <v>15915</v>
      </c>
      <c r="J164" s="103">
        <f>Base_Encuestas[[#This Row],[VENTAS POR ALOJAMIENTO DURANTE EL MES DE LA ENCUESTA]]/1000</f>
        <v>15.914999999999999</v>
      </c>
      <c r="K164" s="103"/>
      <c r="L164" s="103"/>
      <c r="M164" s="103"/>
      <c r="N164" s="103"/>
      <c r="O164" s="103"/>
      <c r="P164" s="102">
        <v>207</v>
      </c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>
        <v>11</v>
      </c>
      <c r="AB164" s="103">
        <v>0</v>
      </c>
      <c r="AC164" s="103">
        <v>11</v>
      </c>
      <c r="AD164" s="103">
        <v>23</v>
      </c>
      <c r="AE164" s="103">
        <v>0</v>
      </c>
      <c r="AF164" s="103">
        <v>23</v>
      </c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>
        <v>76</v>
      </c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BI164" s="103"/>
      <c r="BJ164" s="103"/>
      <c r="BK164" s="103"/>
      <c r="BL164" s="103"/>
      <c r="BM164" s="103"/>
      <c r="BN164" s="103"/>
      <c r="BO164" s="103"/>
      <c r="BP164" s="103"/>
      <c r="BQ164" s="103"/>
      <c r="BR164" s="103"/>
      <c r="BS164" s="103"/>
      <c r="BT164" s="103"/>
      <c r="BU164" s="103"/>
      <c r="BV164" s="103"/>
      <c r="BW164" s="103"/>
      <c r="BX164" s="104">
        <v>43922</v>
      </c>
      <c r="BY164" s="103">
        <f>DAY(EOMONTH(Base_Encuestas[[#This Row],[FECHA]],0))</f>
        <v>30</v>
      </c>
      <c r="BZ16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4" s="105">
        <f>+YEAR(Base_Encuestas[[#This Row],[FECHA]])</f>
        <v>2020</v>
      </c>
    </row>
    <row r="165" spans="1:79">
      <c r="A165" s="100" t="s">
        <v>87</v>
      </c>
      <c r="B165" s="100" t="s">
        <v>77</v>
      </c>
      <c r="C165" s="100" t="s">
        <v>95</v>
      </c>
      <c r="D165" s="102">
        <v>12</v>
      </c>
      <c r="E165" s="103">
        <v>35</v>
      </c>
      <c r="F165" s="103"/>
      <c r="G165" s="103"/>
      <c r="H165" s="103"/>
      <c r="I165" s="103">
        <v>0</v>
      </c>
      <c r="J165" s="103"/>
      <c r="K165" s="103"/>
      <c r="L165" s="103"/>
      <c r="M165" s="103"/>
      <c r="N165" s="103"/>
      <c r="O165" s="103"/>
      <c r="P165" s="102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>
        <v>0</v>
      </c>
      <c r="AB165" s="103">
        <v>0</v>
      </c>
      <c r="AC165" s="103"/>
      <c r="AD165" s="103">
        <v>0</v>
      </c>
      <c r="AE165" s="103">
        <v>0</v>
      </c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>
        <v>6</v>
      </c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BI165" s="103"/>
      <c r="BJ165" s="103"/>
      <c r="BK165" s="103"/>
      <c r="BL165" s="103"/>
      <c r="BM165" s="103"/>
      <c r="BN165" s="103"/>
      <c r="BO165" s="103"/>
      <c r="BP165" s="103"/>
      <c r="BQ165" s="103"/>
      <c r="BR165" s="103"/>
      <c r="BS165" s="103"/>
      <c r="BT165" s="103"/>
      <c r="BU165" s="103"/>
      <c r="BV165" s="103"/>
      <c r="BW165" s="103"/>
      <c r="BX165" s="104">
        <v>43922</v>
      </c>
      <c r="BY165" s="103">
        <f>DAY(EOMONTH(Base_Encuestas[[#This Row],[FECHA]],0))</f>
        <v>30</v>
      </c>
      <c r="BZ16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5" s="105">
        <f>+YEAR(Base_Encuestas[[#This Row],[FECHA]])</f>
        <v>2020</v>
      </c>
    </row>
    <row r="166" spans="1:79">
      <c r="A166" s="100" t="s">
        <v>82</v>
      </c>
      <c r="B166" s="100" t="s">
        <v>77</v>
      </c>
      <c r="C166" s="100" t="s">
        <v>78</v>
      </c>
      <c r="D166" s="102">
        <v>12</v>
      </c>
      <c r="E166" s="103">
        <v>37</v>
      </c>
      <c r="F166" s="103"/>
      <c r="G166" s="103"/>
      <c r="H166" s="103"/>
      <c r="I166" s="103">
        <v>0</v>
      </c>
      <c r="J166" s="103"/>
      <c r="K166" s="103"/>
      <c r="L166" s="103"/>
      <c r="M166" s="103"/>
      <c r="N166" s="103"/>
      <c r="O166" s="103"/>
      <c r="P166" s="102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>
        <v>0</v>
      </c>
      <c r="AB166" s="103">
        <v>0</v>
      </c>
      <c r="AC166" s="103"/>
      <c r="AD166" s="103">
        <v>0</v>
      </c>
      <c r="AE166" s="103">
        <v>0</v>
      </c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>
        <v>3</v>
      </c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/>
      <c r="BI166" s="103"/>
      <c r="BJ166" s="103"/>
      <c r="BK166" s="103"/>
      <c r="BL166" s="103"/>
      <c r="BM166" s="103"/>
      <c r="BN166" s="103"/>
      <c r="BO166" s="103"/>
      <c r="BP166" s="103"/>
      <c r="BQ166" s="103"/>
      <c r="BR166" s="103"/>
      <c r="BS166" s="103"/>
      <c r="BT166" s="103"/>
      <c r="BU166" s="103"/>
      <c r="BV166" s="103"/>
      <c r="BW166" s="103"/>
      <c r="BX166" s="104">
        <v>43922</v>
      </c>
      <c r="BY166" s="103">
        <f>DAY(EOMONTH(Base_Encuestas[[#This Row],[FECHA]],0))</f>
        <v>30</v>
      </c>
      <c r="BZ16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6" s="105">
        <f>+YEAR(Base_Encuestas[[#This Row],[FECHA]])</f>
        <v>2020</v>
      </c>
    </row>
    <row r="167" spans="1:79">
      <c r="A167" s="100" t="s">
        <v>97</v>
      </c>
      <c r="B167" s="100" t="s">
        <v>88</v>
      </c>
      <c r="C167" s="100" t="s">
        <v>78</v>
      </c>
      <c r="D167" s="102">
        <v>360</v>
      </c>
      <c r="E167" s="103">
        <v>1080</v>
      </c>
      <c r="F167" s="103"/>
      <c r="G167" s="103"/>
      <c r="H167" s="103"/>
      <c r="I167" s="103">
        <v>0</v>
      </c>
      <c r="J167" s="103"/>
      <c r="K167" s="103"/>
      <c r="L167" s="103"/>
      <c r="M167" s="103"/>
      <c r="N167" s="103"/>
      <c r="O167" s="103"/>
      <c r="P167" s="102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>
        <v>0</v>
      </c>
      <c r="AB167" s="103">
        <v>0</v>
      </c>
      <c r="AC167" s="103"/>
      <c r="AD167" s="103">
        <v>0</v>
      </c>
      <c r="AE167" s="103">
        <v>0</v>
      </c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>
        <v>6</v>
      </c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BI167" s="103"/>
      <c r="BJ167" s="103"/>
      <c r="BK167" s="103"/>
      <c r="BL167" s="103"/>
      <c r="BM167" s="103"/>
      <c r="BN167" s="103"/>
      <c r="BO167" s="103"/>
      <c r="BP167" s="103"/>
      <c r="BQ167" s="103"/>
      <c r="BR167" s="103"/>
      <c r="BS167" s="103"/>
      <c r="BT167" s="103"/>
      <c r="BU167" s="103"/>
      <c r="BV167" s="103"/>
      <c r="BW167" s="103"/>
      <c r="BX167" s="104">
        <v>43922</v>
      </c>
      <c r="BY167" s="103">
        <f>DAY(EOMONTH(Base_Encuestas[[#This Row],[FECHA]],0))</f>
        <v>30</v>
      </c>
      <c r="BZ16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7" s="105">
        <f>+YEAR(Base_Encuestas[[#This Row],[FECHA]])</f>
        <v>2020</v>
      </c>
    </row>
    <row r="168" spans="1:79">
      <c r="A168" s="100" t="s">
        <v>93</v>
      </c>
      <c r="B168" s="100" t="s">
        <v>94</v>
      </c>
      <c r="C168" s="100" t="s">
        <v>95</v>
      </c>
      <c r="D168" s="102">
        <v>7</v>
      </c>
      <c r="E168" s="103">
        <v>17</v>
      </c>
      <c r="F168" s="103"/>
      <c r="G168" s="103"/>
      <c r="H168" s="103"/>
      <c r="I168" s="103">
        <v>0</v>
      </c>
      <c r="J168" s="103"/>
      <c r="K168" s="103"/>
      <c r="L168" s="103"/>
      <c r="M168" s="103"/>
      <c r="N168" s="103"/>
      <c r="O168" s="103"/>
      <c r="P168" s="102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>
        <v>0</v>
      </c>
      <c r="AB168" s="103">
        <v>0</v>
      </c>
      <c r="AC168" s="103"/>
      <c r="AD168" s="103">
        <v>0</v>
      </c>
      <c r="AE168" s="103">
        <v>0</v>
      </c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>
        <v>1</v>
      </c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BI168" s="103"/>
      <c r="BJ168" s="103"/>
      <c r="BK168" s="103"/>
      <c r="BL168" s="103"/>
      <c r="BM168" s="103"/>
      <c r="BN168" s="103"/>
      <c r="BO168" s="103"/>
      <c r="BP168" s="103"/>
      <c r="BQ168" s="103"/>
      <c r="BR168" s="103"/>
      <c r="BS168" s="103"/>
      <c r="BT168" s="103"/>
      <c r="BU168" s="103"/>
      <c r="BV168" s="103"/>
      <c r="BW168" s="103"/>
      <c r="BX168" s="104">
        <v>43922</v>
      </c>
      <c r="BY168" s="103">
        <f>DAY(EOMONTH(Base_Encuestas[[#This Row],[FECHA]],0))</f>
        <v>30</v>
      </c>
      <c r="BZ16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8" s="105">
        <f>+YEAR(Base_Encuestas[[#This Row],[FECHA]])</f>
        <v>2020</v>
      </c>
    </row>
    <row r="169" spans="1:79">
      <c r="A169" s="100" t="s">
        <v>76</v>
      </c>
      <c r="B169" s="100" t="s">
        <v>77</v>
      </c>
      <c r="C169" s="100" t="s">
        <v>78</v>
      </c>
      <c r="D169" s="102">
        <v>0</v>
      </c>
      <c r="E169" s="103">
        <v>300</v>
      </c>
      <c r="F169" s="103"/>
      <c r="G169" s="103"/>
      <c r="H169" s="103"/>
      <c r="I169" s="103">
        <v>0</v>
      </c>
      <c r="J169" s="103"/>
      <c r="K169" s="103"/>
      <c r="L169" s="103"/>
      <c r="M169" s="103"/>
      <c r="N169" s="103"/>
      <c r="O169" s="103"/>
      <c r="P169" s="102">
        <v>0</v>
      </c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>
        <v>0</v>
      </c>
      <c r="AB169" s="103">
        <v>0</v>
      </c>
      <c r="AC169" s="103">
        <v>0</v>
      </c>
      <c r="AD169" s="103">
        <v>0</v>
      </c>
      <c r="AE169" s="103">
        <v>0</v>
      </c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>
        <v>3</v>
      </c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  <c r="BF169" s="103"/>
      <c r="BG169" s="103"/>
      <c r="BH169" s="103"/>
      <c r="BI169" s="103"/>
      <c r="BJ169" s="103"/>
      <c r="BK169" s="103"/>
      <c r="BL169" s="103"/>
      <c r="BM169" s="103"/>
      <c r="BN169" s="103"/>
      <c r="BO169" s="103"/>
      <c r="BP169" s="103"/>
      <c r="BQ169" s="103"/>
      <c r="BR169" s="103"/>
      <c r="BS169" s="103"/>
      <c r="BT169" s="103"/>
      <c r="BU169" s="103"/>
      <c r="BV169" s="103"/>
      <c r="BW169" s="103"/>
      <c r="BX169" s="104">
        <v>43922</v>
      </c>
      <c r="BY169" s="103">
        <f>DAY(EOMONTH(Base_Encuestas[[#This Row],[FECHA]],0))</f>
        <v>30</v>
      </c>
      <c r="BZ16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9" s="105">
        <f>+YEAR(Base_Encuestas[[#This Row],[FECHA]])</f>
        <v>2020</v>
      </c>
    </row>
    <row r="170" spans="1:79">
      <c r="A170" s="100" t="s">
        <v>76</v>
      </c>
      <c r="B170" s="100" t="s">
        <v>77</v>
      </c>
      <c r="C170" s="100" t="s">
        <v>78</v>
      </c>
      <c r="D170" s="102">
        <v>20</v>
      </c>
      <c r="E170" s="103">
        <v>41</v>
      </c>
      <c r="F170" s="103"/>
      <c r="G170" s="103"/>
      <c r="H170" s="103"/>
      <c r="I170" s="103">
        <v>0</v>
      </c>
      <c r="J170" s="103"/>
      <c r="K170" s="103"/>
      <c r="L170" s="103"/>
      <c r="M170" s="103"/>
      <c r="N170" s="103"/>
      <c r="O170" s="103"/>
      <c r="P170" s="102">
        <v>0</v>
      </c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>
        <v>0</v>
      </c>
      <c r="AB170" s="103">
        <v>0</v>
      </c>
      <c r="AC170" s="103">
        <v>0</v>
      </c>
      <c r="AD170" s="103">
        <v>0</v>
      </c>
      <c r="AE170" s="103">
        <v>0</v>
      </c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>
        <v>8</v>
      </c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BI170" s="103"/>
      <c r="BJ170" s="103"/>
      <c r="BK170" s="103"/>
      <c r="BL170" s="103"/>
      <c r="BM170" s="103"/>
      <c r="BN170" s="103"/>
      <c r="BO170" s="103"/>
      <c r="BP170" s="103"/>
      <c r="BQ170" s="103"/>
      <c r="BR170" s="103"/>
      <c r="BS170" s="103"/>
      <c r="BT170" s="103"/>
      <c r="BU170" s="103"/>
      <c r="BV170" s="103"/>
      <c r="BW170" s="103"/>
      <c r="BX170" s="104">
        <v>43922</v>
      </c>
      <c r="BY170" s="103">
        <f>DAY(EOMONTH(Base_Encuestas[[#This Row],[FECHA]],0))</f>
        <v>30</v>
      </c>
      <c r="BZ17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0" s="105">
        <f>+YEAR(Base_Encuestas[[#This Row],[FECHA]])</f>
        <v>2020</v>
      </c>
    </row>
    <row r="171" spans="1:79">
      <c r="A171" s="100" t="s">
        <v>93</v>
      </c>
      <c r="B171" s="100" t="s">
        <v>94</v>
      </c>
      <c r="C171" s="100" t="s">
        <v>78</v>
      </c>
      <c r="D171" s="102">
        <v>94</v>
      </c>
      <c r="E171" s="103">
        <v>120</v>
      </c>
      <c r="F171" s="103"/>
      <c r="G171" s="103"/>
      <c r="H171" s="103"/>
      <c r="I171" s="103">
        <v>0</v>
      </c>
      <c r="J171" s="103"/>
      <c r="K171" s="103"/>
      <c r="L171" s="103"/>
      <c r="M171" s="103"/>
      <c r="N171" s="103"/>
      <c r="O171" s="103"/>
      <c r="P171" s="102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>
        <v>84</v>
      </c>
      <c r="AB171" s="103">
        <v>0</v>
      </c>
      <c r="AC171" s="103">
        <v>84</v>
      </c>
      <c r="AD171" s="103">
        <v>84</v>
      </c>
      <c r="AE171" s="103">
        <v>0</v>
      </c>
      <c r="AF171" s="103">
        <v>84</v>
      </c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>
        <v>43</v>
      </c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  <c r="BF171" s="103"/>
      <c r="BG171" s="103"/>
      <c r="BH171" s="103"/>
      <c r="BI171" s="103"/>
      <c r="BJ171" s="103"/>
      <c r="BK171" s="103"/>
      <c r="BL171" s="103"/>
      <c r="BM171" s="103"/>
      <c r="BN171" s="103"/>
      <c r="BO171" s="103"/>
      <c r="BP171" s="103"/>
      <c r="BQ171" s="103"/>
      <c r="BR171" s="103"/>
      <c r="BS171" s="103"/>
      <c r="BT171" s="103"/>
      <c r="BU171" s="103"/>
      <c r="BV171" s="103"/>
      <c r="BW171" s="103"/>
      <c r="BX171" s="104">
        <v>43922</v>
      </c>
      <c r="BY171" s="103">
        <f>DAY(EOMONTH(Base_Encuestas[[#This Row],[FECHA]],0))</f>
        <v>30</v>
      </c>
      <c r="BZ17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1" s="105">
        <f>+YEAR(Base_Encuestas[[#This Row],[FECHA]])</f>
        <v>2020</v>
      </c>
    </row>
    <row r="172" spans="1:79">
      <c r="A172" s="100" t="s">
        <v>97</v>
      </c>
      <c r="B172" s="100" t="s">
        <v>88</v>
      </c>
      <c r="C172" s="100" t="s">
        <v>78</v>
      </c>
      <c r="D172" s="102">
        <v>960</v>
      </c>
      <c r="E172" s="103">
        <v>1440</v>
      </c>
      <c r="F172" s="103"/>
      <c r="G172" s="103"/>
      <c r="H172" s="103"/>
      <c r="I172" s="103">
        <v>0</v>
      </c>
      <c r="J172" s="103"/>
      <c r="K172" s="103"/>
      <c r="L172" s="103"/>
      <c r="M172" s="103"/>
      <c r="N172" s="103"/>
      <c r="O172" s="103"/>
      <c r="P172" s="102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>
        <v>0</v>
      </c>
      <c r="AB172" s="103">
        <v>0</v>
      </c>
      <c r="AC172" s="103"/>
      <c r="AD172" s="103">
        <v>0</v>
      </c>
      <c r="AE172" s="103">
        <v>0</v>
      </c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>
        <v>46</v>
      </c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BI172" s="103"/>
      <c r="BJ172" s="103"/>
      <c r="BK172" s="103"/>
      <c r="BL172" s="103"/>
      <c r="BM172" s="103"/>
      <c r="BN172" s="103"/>
      <c r="BO172" s="103"/>
      <c r="BP172" s="103"/>
      <c r="BQ172" s="103"/>
      <c r="BR172" s="103"/>
      <c r="BS172" s="103"/>
      <c r="BT172" s="103"/>
      <c r="BU172" s="103"/>
      <c r="BV172" s="103"/>
      <c r="BW172" s="103"/>
      <c r="BX172" s="104">
        <v>43922</v>
      </c>
      <c r="BY172" s="103">
        <f>DAY(EOMONTH(Base_Encuestas[[#This Row],[FECHA]],0))</f>
        <v>30</v>
      </c>
      <c r="BZ17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2" s="105">
        <f>+YEAR(Base_Encuestas[[#This Row],[FECHA]])</f>
        <v>2020</v>
      </c>
    </row>
    <row r="173" spans="1:79">
      <c r="A173" s="100" t="s">
        <v>82</v>
      </c>
      <c r="B173" s="100" t="s">
        <v>88</v>
      </c>
      <c r="C173" s="100" t="s">
        <v>78</v>
      </c>
      <c r="D173" s="102">
        <v>24</v>
      </c>
      <c r="E173" s="103">
        <v>34</v>
      </c>
      <c r="F173" s="103"/>
      <c r="G173" s="103"/>
      <c r="H173" s="103"/>
      <c r="I173" s="103">
        <v>0</v>
      </c>
      <c r="J173" s="103"/>
      <c r="K173" s="103"/>
      <c r="L173" s="103"/>
      <c r="M173" s="103"/>
      <c r="N173" s="103"/>
      <c r="O173" s="103"/>
      <c r="P173" s="102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>
        <v>0</v>
      </c>
      <c r="AB173" s="103">
        <v>0</v>
      </c>
      <c r="AC173" s="103"/>
      <c r="AD173" s="103">
        <v>0</v>
      </c>
      <c r="AE173" s="103">
        <v>0</v>
      </c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>
        <v>0</v>
      </c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BI173" s="103"/>
      <c r="BJ173" s="103"/>
      <c r="BK173" s="103"/>
      <c r="BL173" s="103"/>
      <c r="BM173" s="103"/>
      <c r="BN173" s="103"/>
      <c r="BO173" s="103"/>
      <c r="BP173" s="103"/>
      <c r="BQ173" s="103"/>
      <c r="BR173" s="103"/>
      <c r="BS173" s="103"/>
      <c r="BT173" s="103"/>
      <c r="BU173" s="103"/>
      <c r="BV173" s="103"/>
      <c r="BW173" s="103"/>
      <c r="BX173" s="104">
        <v>43922</v>
      </c>
      <c r="BY173" s="103">
        <f>DAY(EOMONTH(Base_Encuestas[[#This Row],[FECHA]],0))</f>
        <v>30</v>
      </c>
      <c r="BZ17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3" s="105">
        <f>+YEAR(Base_Encuestas[[#This Row],[FECHA]])</f>
        <v>2020</v>
      </c>
    </row>
    <row r="174" spans="1:79">
      <c r="A174" s="100" t="s">
        <v>93</v>
      </c>
      <c r="B174" s="100" t="s">
        <v>94</v>
      </c>
      <c r="C174" s="100" t="s">
        <v>89</v>
      </c>
      <c r="D174" s="102">
        <v>210</v>
      </c>
      <c r="E174" s="103">
        <v>390</v>
      </c>
      <c r="F174" s="103"/>
      <c r="G174" s="103"/>
      <c r="H174" s="103"/>
      <c r="I174" s="103">
        <v>0</v>
      </c>
      <c r="J174" s="103"/>
      <c r="K174" s="103"/>
      <c r="L174" s="103"/>
      <c r="M174" s="103"/>
      <c r="N174" s="103"/>
      <c r="O174" s="103"/>
      <c r="P174" s="102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>
        <v>0</v>
      </c>
      <c r="AB174" s="103">
        <v>0</v>
      </c>
      <c r="AC174" s="103"/>
      <c r="AD174" s="103">
        <v>0</v>
      </c>
      <c r="AE174" s="103">
        <v>0</v>
      </c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  <c r="AU174" s="103">
        <v>3</v>
      </c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BI174" s="103"/>
      <c r="BJ174" s="103"/>
      <c r="BK174" s="103"/>
      <c r="BL174" s="103"/>
      <c r="BM174" s="103"/>
      <c r="BN174" s="103"/>
      <c r="BO174" s="103"/>
      <c r="BP174" s="103"/>
      <c r="BQ174" s="103"/>
      <c r="BR174" s="103"/>
      <c r="BS174" s="103"/>
      <c r="BT174" s="103"/>
      <c r="BU174" s="103"/>
      <c r="BV174" s="103"/>
      <c r="BW174" s="103"/>
      <c r="BX174" s="104">
        <v>43922</v>
      </c>
      <c r="BY174" s="103">
        <f>DAY(EOMONTH(Base_Encuestas[[#This Row],[FECHA]],0))</f>
        <v>30</v>
      </c>
      <c r="BZ17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4" s="105">
        <f>+YEAR(Base_Encuestas[[#This Row],[FECHA]])</f>
        <v>2020</v>
      </c>
    </row>
    <row r="175" spans="1:79">
      <c r="A175" s="100" t="s">
        <v>93</v>
      </c>
      <c r="B175" s="100" t="s">
        <v>77</v>
      </c>
      <c r="C175" s="100" t="s">
        <v>95</v>
      </c>
      <c r="D175" s="102">
        <v>6</v>
      </c>
      <c r="E175" s="103">
        <v>17</v>
      </c>
      <c r="F175" s="103"/>
      <c r="G175" s="103"/>
      <c r="H175" s="103"/>
      <c r="I175" s="103">
        <v>0</v>
      </c>
      <c r="J175" s="103"/>
      <c r="K175" s="103"/>
      <c r="L175" s="103"/>
      <c r="M175" s="103"/>
      <c r="N175" s="103"/>
      <c r="O175" s="103"/>
      <c r="P175" s="102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>
        <v>0</v>
      </c>
      <c r="AB175" s="103">
        <v>0</v>
      </c>
      <c r="AC175" s="103"/>
      <c r="AD175" s="103">
        <v>0</v>
      </c>
      <c r="AE175" s="103">
        <v>0</v>
      </c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  <c r="AU175" s="103">
        <v>2</v>
      </c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  <c r="BF175" s="103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103"/>
      <c r="BR175" s="103"/>
      <c r="BS175" s="103"/>
      <c r="BT175" s="103"/>
      <c r="BU175" s="103"/>
      <c r="BV175" s="103"/>
      <c r="BW175" s="103"/>
      <c r="BX175" s="104">
        <v>43922</v>
      </c>
      <c r="BY175" s="103">
        <f>DAY(EOMONTH(Base_Encuestas[[#This Row],[FECHA]],0))</f>
        <v>30</v>
      </c>
      <c r="BZ17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5" s="105">
        <f>+YEAR(Base_Encuestas[[#This Row],[FECHA]])</f>
        <v>2020</v>
      </c>
    </row>
    <row r="176" spans="1:79">
      <c r="A176" s="100" t="s">
        <v>76</v>
      </c>
      <c r="B176" s="100" t="s">
        <v>77</v>
      </c>
      <c r="C176" s="100" t="s">
        <v>78</v>
      </c>
      <c r="D176" s="102">
        <v>40</v>
      </c>
      <c r="E176" s="103">
        <v>120</v>
      </c>
      <c r="F176" s="103"/>
      <c r="G176" s="103"/>
      <c r="H176" s="103"/>
      <c r="I176" s="103">
        <v>15960</v>
      </c>
      <c r="J176" s="103">
        <f>Base_Encuestas[[#This Row],[VENTAS POR ALOJAMIENTO DURANTE EL MES DE LA ENCUESTA]]/1000</f>
        <v>15.96</v>
      </c>
      <c r="K176" s="103"/>
      <c r="L176" s="103"/>
      <c r="M176" s="103"/>
      <c r="N176" s="103"/>
      <c r="O176" s="103"/>
      <c r="P176" s="102">
        <v>403</v>
      </c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>
        <v>0</v>
      </c>
      <c r="AB176" s="103">
        <v>300</v>
      </c>
      <c r="AC176" s="103">
        <v>300</v>
      </c>
      <c r="AD176" s="103">
        <v>0</v>
      </c>
      <c r="AE176" s="103">
        <v>410</v>
      </c>
      <c r="AF176" s="103">
        <v>410</v>
      </c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>
        <v>20</v>
      </c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BI176" s="103"/>
      <c r="BJ176" s="103"/>
      <c r="BK176" s="103"/>
      <c r="BL176" s="103"/>
      <c r="BM176" s="103"/>
      <c r="BN176" s="103"/>
      <c r="BO176" s="103"/>
      <c r="BP176" s="103"/>
      <c r="BQ176" s="103"/>
      <c r="BR176" s="103"/>
      <c r="BS176" s="103"/>
      <c r="BT176" s="103"/>
      <c r="BU176" s="103"/>
      <c r="BV176" s="103"/>
      <c r="BW176" s="103"/>
      <c r="BX176" s="104">
        <v>43922</v>
      </c>
      <c r="BY176" s="103">
        <f>DAY(EOMONTH(Base_Encuestas[[#This Row],[FECHA]],0))</f>
        <v>30</v>
      </c>
      <c r="BZ17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6" s="105">
        <f>+YEAR(Base_Encuestas[[#This Row],[FECHA]])</f>
        <v>2020</v>
      </c>
    </row>
    <row r="177" spans="1:79">
      <c r="A177" s="100" t="s">
        <v>82</v>
      </c>
      <c r="B177" s="100" t="s">
        <v>88</v>
      </c>
      <c r="C177" s="100" t="s">
        <v>78</v>
      </c>
      <c r="D177" s="102">
        <v>4560</v>
      </c>
      <c r="E177" s="103">
        <v>9480</v>
      </c>
      <c r="F177" s="103"/>
      <c r="G177" s="103"/>
      <c r="H177" s="103"/>
      <c r="I177" s="103">
        <v>0</v>
      </c>
      <c r="J177" s="103"/>
      <c r="K177" s="103"/>
      <c r="L177" s="103"/>
      <c r="M177" s="103"/>
      <c r="N177" s="103"/>
      <c r="O177" s="103"/>
      <c r="P177" s="102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>
        <v>0</v>
      </c>
      <c r="AB177" s="103">
        <v>0</v>
      </c>
      <c r="AC177" s="103"/>
      <c r="AD177" s="103">
        <v>0</v>
      </c>
      <c r="AE177" s="103">
        <v>0</v>
      </c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>
        <v>0</v>
      </c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4">
        <v>43922</v>
      </c>
      <c r="BY177" s="103">
        <f>DAY(EOMONTH(Base_Encuestas[[#This Row],[FECHA]],0))</f>
        <v>30</v>
      </c>
      <c r="BZ17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7" s="105">
        <f>+YEAR(Base_Encuestas[[#This Row],[FECHA]])</f>
        <v>2020</v>
      </c>
    </row>
    <row r="178" spans="1:79">
      <c r="A178" s="100" t="s">
        <v>103</v>
      </c>
      <c r="B178" s="100" t="s">
        <v>88</v>
      </c>
      <c r="C178" s="100" t="s">
        <v>95</v>
      </c>
      <c r="D178" s="102">
        <v>10</v>
      </c>
      <c r="E178" s="103">
        <v>24</v>
      </c>
      <c r="F178" s="103"/>
      <c r="G178" s="103"/>
      <c r="H178" s="103"/>
      <c r="I178" s="103">
        <v>35</v>
      </c>
      <c r="J178" s="103">
        <f>Base_Encuestas[[#This Row],[VENTAS POR ALOJAMIENTO DURANTE EL MES DE LA ENCUESTA]]/1000</f>
        <v>3.5000000000000003E-2</v>
      </c>
      <c r="K178" s="103"/>
      <c r="L178" s="103"/>
      <c r="M178" s="103"/>
      <c r="N178" s="103"/>
      <c r="O178" s="103"/>
      <c r="P178" s="102">
        <v>1</v>
      </c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>
        <v>1</v>
      </c>
      <c r="AB178" s="103">
        <v>0</v>
      </c>
      <c r="AC178" s="103">
        <v>1</v>
      </c>
      <c r="AD178" s="103">
        <v>1</v>
      </c>
      <c r="AE178" s="103">
        <v>0</v>
      </c>
      <c r="AF178" s="103">
        <v>1</v>
      </c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>
        <v>2</v>
      </c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BI178" s="103"/>
      <c r="BJ178" s="103"/>
      <c r="BK178" s="103"/>
      <c r="BL178" s="103"/>
      <c r="BM178" s="103"/>
      <c r="BN178" s="103"/>
      <c r="BO178" s="103"/>
      <c r="BP178" s="103"/>
      <c r="BQ178" s="103"/>
      <c r="BR178" s="103"/>
      <c r="BS178" s="103"/>
      <c r="BT178" s="103"/>
      <c r="BU178" s="103"/>
      <c r="BV178" s="103"/>
      <c r="BW178" s="103"/>
      <c r="BX178" s="104">
        <v>43922</v>
      </c>
      <c r="BY178" s="103">
        <f>DAY(EOMONTH(Base_Encuestas[[#This Row],[FECHA]],0))</f>
        <v>30</v>
      </c>
      <c r="BZ17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8" s="105">
        <f>+YEAR(Base_Encuestas[[#This Row],[FECHA]])</f>
        <v>2020</v>
      </c>
    </row>
    <row r="179" spans="1:79">
      <c r="A179" s="100" t="s">
        <v>76</v>
      </c>
      <c r="B179" s="100" t="s">
        <v>88</v>
      </c>
      <c r="C179" s="100" t="s">
        <v>78</v>
      </c>
      <c r="D179" s="102">
        <v>86</v>
      </c>
      <c r="E179" s="103">
        <v>2580</v>
      </c>
      <c r="F179" s="103"/>
      <c r="G179" s="103"/>
      <c r="H179" s="103"/>
      <c r="I179" s="103">
        <v>308</v>
      </c>
      <c r="J179" s="103">
        <f>Base_Encuestas[[#This Row],[VENTAS POR ALOJAMIENTO DURANTE EL MES DE LA ENCUESTA]]/1000</f>
        <v>0.308</v>
      </c>
      <c r="K179" s="103"/>
      <c r="L179" s="103"/>
      <c r="M179" s="103"/>
      <c r="N179" s="103"/>
      <c r="O179" s="103"/>
      <c r="P179" s="102">
        <v>6</v>
      </c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>
        <v>6</v>
      </c>
      <c r="AB179" s="103">
        <v>0</v>
      </c>
      <c r="AC179" s="103">
        <v>6</v>
      </c>
      <c r="AD179" s="103">
        <v>6</v>
      </c>
      <c r="AE179" s="103">
        <v>0</v>
      </c>
      <c r="AF179" s="103">
        <v>6</v>
      </c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>
        <v>69</v>
      </c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03"/>
      <c r="BL179" s="103"/>
      <c r="BM179" s="103"/>
      <c r="BN179" s="103"/>
      <c r="BO179" s="103"/>
      <c r="BP179" s="103"/>
      <c r="BQ179" s="103"/>
      <c r="BR179" s="103"/>
      <c r="BS179" s="103"/>
      <c r="BT179" s="103"/>
      <c r="BU179" s="103"/>
      <c r="BV179" s="103"/>
      <c r="BW179" s="103"/>
      <c r="BX179" s="104">
        <v>43922</v>
      </c>
      <c r="BY179" s="103">
        <f>DAY(EOMONTH(Base_Encuestas[[#This Row],[FECHA]],0))</f>
        <v>30</v>
      </c>
      <c r="BZ17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9" s="105">
        <f>+YEAR(Base_Encuestas[[#This Row],[FECHA]])</f>
        <v>2020</v>
      </c>
    </row>
    <row r="180" spans="1:79">
      <c r="A180" s="100" t="s">
        <v>82</v>
      </c>
      <c r="B180" s="100" t="s">
        <v>77</v>
      </c>
      <c r="C180" s="100" t="s">
        <v>95</v>
      </c>
      <c r="D180" s="102">
        <v>20</v>
      </c>
      <c r="E180" s="103">
        <v>50</v>
      </c>
      <c r="F180" s="103"/>
      <c r="G180" s="103"/>
      <c r="H180" s="103"/>
      <c r="I180" s="103">
        <v>0</v>
      </c>
      <c r="J180" s="103"/>
      <c r="K180" s="103"/>
      <c r="L180" s="103"/>
      <c r="M180" s="103"/>
      <c r="N180" s="103"/>
      <c r="O180" s="103"/>
      <c r="P180" s="102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>
        <v>0</v>
      </c>
      <c r="AB180" s="103">
        <v>0</v>
      </c>
      <c r="AC180" s="103"/>
      <c r="AD180" s="103">
        <v>0</v>
      </c>
      <c r="AE180" s="103">
        <v>0</v>
      </c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>
        <v>11</v>
      </c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BI180" s="103"/>
      <c r="BJ180" s="103"/>
      <c r="BK180" s="103"/>
      <c r="BL180" s="103"/>
      <c r="BM180" s="103"/>
      <c r="BN180" s="103"/>
      <c r="BO180" s="103"/>
      <c r="BP180" s="103"/>
      <c r="BQ180" s="103"/>
      <c r="BR180" s="103"/>
      <c r="BS180" s="103"/>
      <c r="BT180" s="103"/>
      <c r="BU180" s="103"/>
      <c r="BV180" s="103"/>
      <c r="BW180" s="103"/>
      <c r="BX180" s="104">
        <v>43922</v>
      </c>
      <c r="BY180" s="103">
        <f>DAY(EOMONTH(Base_Encuestas[[#This Row],[FECHA]],0))</f>
        <v>30</v>
      </c>
      <c r="BZ18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80" s="105">
        <f>+YEAR(Base_Encuestas[[#This Row],[FECHA]])</f>
        <v>2020</v>
      </c>
    </row>
    <row r="181" spans="1:79">
      <c r="A181" s="100" t="s">
        <v>97</v>
      </c>
      <c r="B181" s="100" t="s">
        <v>77</v>
      </c>
      <c r="C181" s="100" t="s">
        <v>78</v>
      </c>
      <c r="D181" s="102">
        <v>180</v>
      </c>
      <c r="E181" s="103">
        <v>360</v>
      </c>
      <c r="F181" s="103"/>
      <c r="G181" s="103"/>
      <c r="H181" s="103"/>
      <c r="I181" s="103">
        <v>0</v>
      </c>
      <c r="J181" s="103"/>
      <c r="K181" s="103"/>
      <c r="L181" s="103"/>
      <c r="M181" s="103"/>
      <c r="N181" s="103"/>
      <c r="O181" s="103"/>
      <c r="P181" s="102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>
        <v>0</v>
      </c>
      <c r="AB181" s="103">
        <v>0</v>
      </c>
      <c r="AC181" s="103"/>
      <c r="AD181" s="103">
        <v>0</v>
      </c>
      <c r="AE181" s="103">
        <v>0</v>
      </c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>
        <v>6</v>
      </c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  <c r="BF181" s="103"/>
      <c r="BG181" s="103"/>
      <c r="BH181" s="103"/>
      <c r="BI181" s="103"/>
      <c r="BJ181" s="103"/>
      <c r="BK181" s="103"/>
      <c r="BL181" s="103"/>
      <c r="BM181" s="103"/>
      <c r="BN181" s="103"/>
      <c r="BO181" s="103"/>
      <c r="BP181" s="103"/>
      <c r="BQ181" s="103"/>
      <c r="BR181" s="103"/>
      <c r="BS181" s="103"/>
      <c r="BT181" s="103"/>
      <c r="BU181" s="103"/>
      <c r="BV181" s="103"/>
      <c r="BW181" s="103"/>
      <c r="BX181" s="104">
        <v>43922</v>
      </c>
      <c r="BY181" s="103">
        <f>DAY(EOMONTH(Base_Encuestas[[#This Row],[FECHA]],0))</f>
        <v>30</v>
      </c>
      <c r="BZ18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81" s="105">
        <f>+YEAR(Base_Encuestas[[#This Row],[FECHA]])</f>
        <v>2020</v>
      </c>
    </row>
    <row r="182" spans="1:79">
      <c r="A182" s="100" t="s">
        <v>82</v>
      </c>
      <c r="B182" s="100" t="s">
        <v>77</v>
      </c>
      <c r="C182" s="100" t="s">
        <v>101</v>
      </c>
      <c r="D182" s="102">
        <v>9</v>
      </c>
      <c r="E182" s="103">
        <v>14</v>
      </c>
      <c r="F182" s="103"/>
      <c r="G182" s="103"/>
      <c r="H182" s="103"/>
      <c r="I182" s="103">
        <v>799</v>
      </c>
      <c r="J182" s="103">
        <f>Base_Encuestas[[#This Row],[VENTAS POR ALOJAMIENTO DURANTE EL MES DE LA ENCUESTA]]/1000</f>
        <v>0.79900000000000004</v>
      </c>
      <c r="K182" s="103"/>
      <c r="L182" s="103"/>
      <c r="M182" s="103"/>
      <c r="N182" s="103"/>
      <c r="O182" s="103"/>
      <c r="P182" s="102">
        <v>14</v>
      </c>
      <c r="Q182" s="103"/>
      <c r="R182" s="103"/>
      <c r="S182" s="103"/>
      <c r="T182" s="103"/>
      <c r="U182" s="103">
        <v>0</v>
      </c>
      <c r="V182" s="103"/>
      <c r="W182" s="103"/>
      <c r="X182" s="103"/>
      <c r="Y182" s="103"/>
      <c r="Z182" s="103"/>
      <c r="AA182" s="103">
        <v>1</v>
      </c>
      <c r="AB182" s="103">
        <v>1</v>
      </c>
      <c r="AC182" s="103">
        <v>2</v>
      </c>
      <c r="AD182" s="103">
        <v>14</v>
      </c>
      <c r="AE182" s="103">
        <v>14</v>
      </c>
      <c r="AF182" s="103">
        <v>28</v>
      </c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>
        <v>6</v>
      </c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BI182" s="103"/>
      <c r="BJ182" s="103"/>
      <c r="BK182" s="103"/>
      <c r="BL182" s="103"/>
      <c r="BM182" s="103"/>
      <c r="BN182" s="103"/>
      <c r="BO182" s="103"/>
      <c r="BP182" s="103"/>
      <c r="BQ182" s="103"/>
      <c r="BR182" s="103"/>
      <c r="BS182" s="103"/>
      <c r="BT182" s="103"/>
      <c r="BU182" s="103"/>
      <c r="BV182" s="103"/>
      <c r="BW182" s="103"/>
      <c r="BX182" s="104">
        <v>43952</v>
      </c>
      <c r="BY182" s="103">
        <f>DAY(EOMONTH(Base_Encuestas[[#This Row],[FECHA]],0))</f>
        <v>31</v>
      </c>
      <c r="BZ18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2" s="105">
        <f>+YEAR(Base_Encuestas[[#This Row],[FECHA]])</f>
        <v>2020</v>
      </c>
    </row>
    <row r="183" spans="1:79">
      <c r="A183" s="100" t="s">
        <v>82</v>
      </c>
      <c r="B183" s="100" t="s">
        <v>77</v>
      </c>
      <c r="C183" s="100" t="s">
        <v>78</v>
      </c>
      <c r="D183" s="102">
        <v>12</v>
      </c>
      <c r="E183" s="103">
        <v>30</v>
      </c>
      <c r="F183" s="103"/>
      <c r="G183" s="103"/>
      <c r="H183" s="103"/>
      <c r="I183" s="103">
        <v>8619</v>
      </c>
      <c r="J183" s="103">
        <f>Base_Encuestas[[#This Row],[VENTAS POR ALOJAMIENTO DURANTE EL MES DE LA ENCUESTA]]/1000</f>
        <v>8.6189999999999998</v>
      </c>
      <c r="K183" s="103"/>
      <c r="L183" s="103"/>
      <c r="M183" s="103"/>
      <c r="N183" s="103"/>
      <c r="O183" s="103"/>
      <c r="P183" s="102">
        <v>20</v>
      </c>
      <c r="Q183" s="103"/>
      <c r="R183" s="103"/>
      <c r="S183" s="103"/>
      <c r="T183" s="103"/>
      <c r="U183" s="103">
        <v>0</v>
      </c>
      <c r="V183" s="103"/>
      <c r="W183" s="103"/>
      <c r="X183" s="103"/>
      <c r="Y183" s="103"/>
      <c r="Z183" s="103"/>
      <c r="AA183" s="103">
        <v>31</v>
      </c>
      <c r="AB183" s="103">
        <v>0</v>
      </c>
      <c r="AC183" s="103">
        <v>31</v>
      </c>
      <c r="AD183" s="103">
        <v>31</v>
      </c>
      <c r="AE183" s="103">
        <v>0</v>
      </c>
      <c r="AF183" s="103">
        <v>31</v>
      </c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>
        <v>12</v>
      </c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4">
        <v>43952</v>
      </c>
      <c r="BY183" s="103">
        <f>DAY(EOMONTH(Base_Encuestas[[#This Row],[FECHA]],0))</f>
        <v>31</v>
      </c>
      <c r="BZ18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3" s="105">
        <f>+YEAR(Base_Encuestas[[#This Row],[FECHA]])</f>
        <v>2020</v>
      </c>
    </row>
    <row r="184" spans="1:79">
      <c r="A184" s="100" t="s">
        <v>82</v>
      </c>
      <c r="B184" s="100" t="s">
        <v>77</v>
      </c>
      <c r="C184" s="100" t="s">
        <v>78</v>
      </c>
      <c r="D184" s="102">
        <v>12</v>
      </c>
      <c r="E184" s="103">
        <v>38</v>
      </c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2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>
        <v>4</v>
      </c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4">
        <v>43952</v>
      </c>
      <c r="BY184" s="103">
        <f>DAY(EOMONTH(Base_Encuestas[[#This Row],[FECHA]],0))</f>
        <v>31</v>
      </c>
      <c r="BZ18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4" s="105">
        <f>+YEAR(Base_Encuestas[[#This Row],[FECHA]])</f>
        <v>2020</v>
      </c>
    </row>
    <row r="185" spans="1:79">
      <c r="A185" s="100" t="s">
        <v>87</v>
      </c>
      <c r="B185" s="100" t="s">
        <v>88</v>
      </c>
      <c r="C185" s="100" t="s">
        <v>89</v>
      </c>
      <c r="D185" s="102">
        <v>17</v>
      </c>
      <c r="E185" s="103">
        <v>40</v>
      </c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2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>
        <v>50</v>
      </c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4">
        <v>43952</v>
      </c>
      <c r="BY185" s="103">
        <f>DAY(EOMONTH(Base_Encuestas[[#This Row],[FECHA]],0))</f>
        <v>31</v>
      </c>
      <c r="BZ18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5" s="105">
        <f>+YEAR(Base_Encuestas[[#This Row],[FECHA]])</f>
        <v>2020</v>
      </c>
    </row>
    <row r="186" spans="1:79">
      <c r="A186" s="100" t="s">
        <v>76</v>
      </c>
      <c r="B186" s="100" t="s">
        <v>77</v>
      </c>
      <c r="C186" s="100" t="s">
        <v>78</v>
      </c>
      <c r="D186" s="102">
        <v>15</v>
      </c>
      <c r="E186" s="103">
        <v>30</v>
      </c>
      <c r="F186" s="103"/>
      <c r="G186" s="103"/>
      <c r="H186" s="103"/>
      <c r="I186" s="103">
        <v>3</v>
      </c>
      <c r="J186" s="103">
        <f>Base_Encuestas[[#This Row],[VENTAS POR ALOJAMIENTO DURANTE EL MES DE LA ENCUESTA]]/1000</f>
        <v>3.0000000000000001E-3</v>
      </c>
      <c r="K186" s="103"/>
      <c r="L186" s="103"/>
      <c r="M186" s="103"/>
      <c r="N186" s="103"/>
      <c r="O186" s="103"/>
      <c r="P186" s="102">
        <v>104</v>
      </c>
      <c r="Q186" s="103"/>
      <c r="R186" s="103"/>
      <c r="S186" s="103"/>
      <c r="T186" s="103"/>
      <c r="U186" s="103">
        <v>1</v>
      </c>
      <c r="V186" s="103"/>
      <c r="W186" s="103"/>
      <c r="X186" s="103"/>
      <c r="Y186" s="103"/>
      <c r="Z186" s="103"/>
      <c r="AA186" s="103">
        <v>11</v>
      </c>
      <c r="AB186" s="103">
        <v>0</v>
      </c>
      <c r="AC186" s="103">
        <v>11</v>
      </c>
      <c r="AD186" s="103">
        <v>78</v>
      </c>
      <c r="AE186" s="103">
        <v>0</v>
      </c>
      <c r="AF186" s="103">
        <v>78</v>
      </c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>
        <v>28</v>
      </c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  <c r="BF186" s="103"/>
      <c r="BG186" s="103"/>
      <c r="BH186" s="103"/>
      <c r="BI186" s="103"/>
      <c r="BJ186" s="103"/>
      <c r="BK186" s="103"/>
      <c r="BL186" s="103"/>
      <c r="BM186" s="103"/>
      <c r="BN186" s="103"/>
      <c r="BO186" s="103"/>
      <c r="BP186" s="103"/>
      <c r="BQ186" s="103"/>
      <c r="BR186" s="103"/>
      <c r="BS186" s="103"/>
      <c r="BT186" s="103"/>
      <c r="BU186" s="103"/>
      <c r="BV186" s="103"/>
      <c r="BW186" s="103"/>
      <c r="BX186" s="104">
        <v>43952</v>
      </c>
      <c r="BY186" s="103">
        <f>DAY(EOMONTH(Base_Encuestas[[#This Row],[FECHA]],0))</f>
        <v>31</v>
      </c>
      <c r="BZ18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6" s="105">
        <f>+YEAR(Base_Encuestas[[#This Row],[FECHA]])</f>
        <v>2020</v>
      </c>
    </row>
    <row r="187" spans="1:79">
      <c r="A187" s="100" t="s">
        <v>93</v>
      </c>
      <c r="B187" s="100" t="s">
        <v>94</v>
      </c>
      <c r="C187" s="100" t="s">
        <v>95</v>
      </c>
      <c r="D187" s="102">
        <v>7</v>
      </c>
      <c r="E187" s="103">
        <v>14</v>
      </c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2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>
        <v>3</v>
      </c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BI187" s="103"/>
      <c r="BJ187" s="103"/>
      <c r="BK187" s="103"/>
      <c r="BL187" s="103"/>
      <c r="BM187" s="103"/>
      <c r="BN187" s="103"/>
      <c r="BO187" s="103"/>
      <c r="BP187" s="103"/>
      <c r="BQ187" s="103"/>
      <c r="BR187" s="103"/>
      <c r="BS187" s="103"/>
      <c r="BT187" s="103"/>
      <c r="BU187" s="103"/>
      <c r="BV187" s="103"/>
      <c r="BW187" s="103"/>
      <c r="BX187" s="104">
        <v>43952</v>
      </c>
      <c r="BY187" s="103">
        <f>DAY(EOMONTH(Base_Encuestas[[#This Row],[FECHA]],0))</f>
        <v>31</v>
      </c>
      <c r="BZ18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7" s="105">
        <f>+YEAR(Base_Encuestas[[#This Row],[FECHA]])</f>
        <v>2020</v>
      </c>
    </row>
    <row r="188" spans="1:79">
      <c r="A188" s="100" t="s">
        <v>97</v>
      </c>
      <c r="B188" s="100" t="s">
        <v>77</v>
      </c>
      <c r="C188" s="100" t="s">
        <v>101</v>
      </c>
      <c r="D188" s="102">
        <v>6</v>
      </c>
      <c r="E188" s="103">
        <v>12</v>
      </c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2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>
        <v>2</v>
      </c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03"/>
      <c r="BO188" s="103"/>
      <c r="BP188" s="103"/>
      <c r="BQ188" s="103"/>
      <c r="BR188" s="103"/>
      <c r="BS188" s="103"/>
      <c r="BT188" s="103"/>
      <c r="BU188" s="103"/>
      <c r="BV188" s="103"/>
      <c r="BW188" s="103"/>
      <c r="BX188" s="104">
        <v>43952</v>
      </c>
      <c r="BY188" s="103">
        <f>DAY(EOMONTH(Base_Encuestas[[#This Row],[FECHA]],0))</f>
        <v>31</v>
      </c>
      <c r="BZ18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8" s="105">
        <f>+YEAR(Base_Encuestas[[#This Row],[FECHA]])</f>
        <v>2020</v>
      </c>
    </row>
    <row r="189" spans="1:79">
      <c r="A189" s="100" t="s">
        <v>76</v>
      </c>
      <c r="B189" s="100" t="s">
        <v>77</v>
      </c>
      <c r="C189" s="100" t="s">
        <v>78</v>
      </c>
      <c r="D189" s="102">
        <v>1</v>
      </c>
      <c r="E189" s="103">
        <v>1</v>
      </c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2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>
        <v>0</v>
      </c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>
        <v>2</v>
      </c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3"/>
      <c r="BN189" s="103"/>
      <c r="BO189" s="103"/>
      <c r="BP189" s="103"/>
      <c r="BQ189" s="103"/>
      <c r="BR189" s="103"/>
      <c r="BS189" s="103"/>
      <c r="BT189" s="103"/>
      <c r="BU189" s="103"/>
      <c r="BV189" s="103"/>
      <c r="BW189" s="103"/>
      <c r="BX189" s="104">
        <v>43952</v>
      </c>
      <c r="BY189" s="103">
        <f>DAY(EOMONTH(Base_Encuestas[[#This Row],[FECHA]],0))</f>
        <v>31</v>
      </c>
      <c r="BZ18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9" s="105">
        <f>+YEAR(Base_Encuestas[[#This Row],[FECHA]])</f>
        <v>2020</v>
      </c>
    </row>
    <row r="190" spans="1:79">
      <c r="A190" s="100" t="s">
        <v>76</v>
      </c>
      <c r="B190" s="100" t="s">
        <v>77</v>
      </c>
      <c r="C190" s="100" t="s">
        <v>78</v>
      </c>
      <c r="D190" s="102">
        <v>0</v>
      </c>
      <c r="E190" s="103">
        <v>0</v>
      </c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2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>
        <v>0</v>
      </c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>
        <v>7</v>
      </c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BI190" s="103"/>
      <c r="BJ190" s="103"/>
      <c r="BK190" s="103"/>
      <c r="BL190" s="103"/>
      <c r="BM190" s="103"/>
      <c r="BN190" s="103"/>
      <c r="BO190" s="103"/>
      <c r="BP190" s="103"/>
      <c r="BQ190" s="103"/>
      <c r="BR190" s="103"/>
      <c r="BS190" s="103"/>
      <c r="BT190" s="103"/>
      <c r="BU190" s="103"/>
      <c r="BV190" s="103"/>
      <c r="BW190" s="103"/>
      <c r="BX190" s="104">
        <v>43952</v>
      </c>
      <c r="BY190" s="103">
        <f>DAY(EOMONTH(Base_Encuestas[[#This Row],[FECHA]],0))</f>
        <v>31</v>
      </c>
      <c r="BZ19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0" s="105">
        <f>+YEAR(Base_Encuestas[[#This Row],[FECHA]])</f>
        <v>2020</v>
      </c>
    </row>
    <row r="191" spans="1:79">
      <c r="A191" s="100" t="s">
        <v>93</v>
      </c>
      <c r="B191" s="100" t="s">
        <v>94</v>
      </c>
      <c r="C191" s="100" t="s">
        <v>78</v>
      </c>
      <c r="D191" s="102">
        <v>94</v>
      </c>
      <c r="E191" s="103">
        <v>120</v>
      </c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2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>
        <v>91</v>
      </c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BI191" s="103"/>
      <c r="BJ191" s="103"/>
      <c r="BK191" s="103"/>
      <c r="BL191" s="103"/>
      <c r="BM191" s="103"/>
      <c r="BN191" s="103"/>
      <c r="BO191" s="103"/>
      <c r="BP191" s="103"/>
      <c r="BQ191" s="103"/>
      <c r="BR191" s="103"/>
      <c r="BS191" s="103"/>
      <c r="BT191" s="103"/>
      <c r="BU191" s="103"/>
      <c r="BV191" s="103"/>
      <c r="BW191" s="103"/>
      <c r="BX191" s="104">
        <v>43952</v>
      </c>
      <c r="BY191" s="103">
        <f>DAY(EOMONTH(Base_Encuestas[[#This Row],[FECHA]],0))</f>
        <v>31</v>
      </c>
      <c r="BZ19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1" s="105">
        <f>+YEAR(Base_Encuestas[[#This Row],[FECHA]])</f>
        <v>2020</v>
      </c>
    </row>
    <row r="192" spans="1:79">
      <c r="A192" s="100" t="s">
        <v>76</v>
      </c>
      <c r="B192" s="100" t="s">
        <v>77</v>
      </c>
      <c r="C192" s="100" t="s">
        <v>78</v>
      </c>
      <c r="D192" s="102">
        <v>0</v>
      </c>
      <c r="E192" s="103">
        <v>0</v>
      </c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2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>
        <v>0</v>
      </c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>
        <v>4</v>
      </c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BI192" s="103"/>
      <c r="BJ192" s="103"/>
      <c r="BK192" s="103"/>
      <c r="BL192" s="103"/>
      <c r="BM192" s="103"/>
      <c r="BN192" s="103"/>
      <c r="BO192" s="103"/>
      <c r="BP192" s="103"/>
      <c r="BQ192" s="103"/>
      <c r="BR192" s="103"/>
      <c r="BS192" s="103"/>
      <c r="BT192" s="103"/>
      <c r="BU192" s="103"/>
      <c r="BV192" s="103"/>
      <c r="BW192" s="103"/>
      <c r="BX192" s="104">
        <v>43952</v>
      </c>
      <c r="BY192" s="103">
        <f>DAY(EOMONTH(Base_Encuestas[[#This Row],[FECHA]],0))</f>
        <v>31</v>
      </c>
      <c r="BZ19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2" s="105">
        <f>+YEAR(Base_Encuestas[[#This Row],[FECHA]])</f>
        <v>2020</v>
      </c>
    </row>
    <row r="193" spans="1:79">
      <c r="A193" s="100" t="s">
        <v>93</v>
      </c>
      <c r="B193" s="100" t="s">
        <v>94</v>
      </c>
      <c r="C193" s="100" t="s">
        <v>89</v>
      </c>
      <c r="D193" s="102">
        <v>7</v>
      </c>
      <c r="E193" s="103">
        <v>13</v>
      </c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2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>
        <v>5</v>
      </c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BI193" s="103"/>
      <c r="BJ193" s="103"/>
      <c r="BK193" s="103"/>
      <c r="BL193" s="103"/>
      <c r="BM193" s="103"/>
      <c r="BN193" s="103"/>
      <c r="BO193" s="103"/>
      <c r="BP193" s="103"/>
      <c r="BQ193" s="103"/>
      <c r="BR193" s="103"/>
      <c r="BS193" s="103"/>
      <c r="BT193" s="103"/>
      <c r="BU193" s="103"/>
      <c r="BV193" s="103"/>
      <c r="BW193" s="103"/>
      <c r="BX193" s="104">
        <v>43952</v>
      </c>
      <c r="BY193" s="103">
        <f>DAY(EOMONTH(Base_Encuestas[[#This Row],[FECHA]],0))</f>
        <v>31</v>
      </c>
      <c r="BZ19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3" s="105">
        <f>+YEAR(Base_Encuestas[[#This Row],[FECHA]])</f>
        <v>2020</v>
      </c>
    </row>
    <row r="194" spans="1:79">
      <c r="A194" s="100" t="s">
        <v>76</v>
      </c>
      <c r="B194" s="100" t="s">
        <v>94</v>
      </c>
      <c r="C194" s="100" t="s">
        <v>78</v>
      </c>
      <c r="D194" s="102">
        <v>255</v>
      </c>
      <c r="E194" s="103">
        <v>510</v>
      </c>
      <c r="F194" s="103"/>
      <c r="G194" s="103"/>
      <c r="H194" s="103"/>
      <c r="I194" s="103">
        <v>90180</v>
      </c>
      <c r="J194" s="103">
        <f>Base_Encuestas[[#This Row],[VENTAS POR ALOJAMIENTO DURANTE EL MES DE LA ENCUESTA]]/1000</f>
        <v>90.18</v>
      </c>
      <c r="K194" s="103"/>
      <c r="L194" s="103"/>
      <c r="M194" s="103"/>
      <c r="N194" s="103"/>
      <c r="O194" s="103"/>
      <c r="P194" s="102">
        <v>1265</v>
      </c>
      <c r="Q194" s="103"/>
      <c r="R194" s="103"/>
      <c r="S194" s="103"/>
      <c r="T194" s="103"/>
      <c r="U194" s="103">
        <v>0</v>
      </c>
      <c r="V194" s="103"/>
      <c r="W194" s="103"/>
      <c r="X194" s="103"/>
      <c r="Y194" s="103"/>
      <c r="Z194" s="103"/>
      <c r="AA194" s="103">
        <v>191</v>
      </c>
      <c r="AB194" s="103">
        <v>12</v>
      </c>
      <c r="AC194" s="103">
        <v>203</v>
      </c>
      <c r="AD194" s="103">
        <v>2690</v>
      </c>
      <c r="AE194" s="103">
        <v>145</v>
      </c>
      <c r="AF194" s="103">
        <v>2835</v>
      </c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>
        <v>0</v>
      </c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BI194" s="103"/>
      <c r="BJ194" s="103"/>
      <c r="BK194" s="103"/>
      <c r="BL194" s="103"/>
      <c r="BM194" s="103"/>
      <c r="BN194" s="103"/>
      <c r="BO194" s="103"/>
      <c r="BP194" s="103"/>
      <c r="BQ194" s="103"/>
      <c r="BR194" s="103"/>
      <c r="BS194" s="103"/>
      <c r="BT194" s="103"/>
      <c r="BU194" s="103"/>
      <c r="BV194" s="103"/>
      <c r="BW194" s="103"/>
      <c r="BX194" s="104">
        <v>43952</v>
      </c>
      <c r="BY194" s="103">
        <f>DAY(EOMONTH(Base_Encuestas[[#This Row],[FECHA]],0))</f>
        <v>31</v>
      </c>
      <c r="BZ19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4" s="105">
        <f>+YEAR(Base_Encuestas[[#This Row],[FECHA]])</f>
        <v>2020</v>
      </c>
    </row>
    <row r="195" spans="1:79">
      <c r="A195" s="100" t="s">
        <v>93</v>
      </c>
      <c r="B195" s="100" t="s">
        <v>77</v>
      </c>
      <c r="C195" s="100" t="s">
        <v>101</v>
      </c>
      <c r="D195" s="102">
        <v>9</v>
      </c>
      <c r="E195" s="103">
        <v>12</v>
      </c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2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>
        <v>0</v>
      </c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103"/>
      <c r="BK195" s="103"/>
      <c r="BL195" s="103"/>
      <c r="BM195" s="103"/>
      <c r="BN195" s="103"/>
      <c r="BO195" s="103"/>
      <c r="BP195" s="103"/>
      <c r="BQ195" s="103"/>
      <c r="BR195" s="103"/>
      <c r="BS195" s="103"/>
      <c r="BT195" s="103"/>
      <c r="BU195" s="103"/>
      <c r="BV195" s="103"/>
      <c r="BW195" s="103"/>
      <c r="BX195" s="104">
        <v>43952</v>
      </c>
      <c r="BY195" s="103">
        <f>DAY(EOMONTH(Base_Encuestas[[#This Row],[FECHA]],0))</f>
        <v>31</v>
      </c>
      <c r="BZ19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5" s="105">
        <f>+YEAR(Base_Encuestas[[#This Row],[FECHA]])</f>
        <v>2020</v>
      </c>
    </row>
    <row r="196" spans="1:79">
      <c r="A196" s="100" t="s">
        <v>87</v>
      </c>
      <c r="B196" s="100" t="s">
        <v>77</v>
      </c>
      <c r="C196" s="100" t="s">
        <v>95</v>
      </c>
      <c r="D196" s="102">
        <v>14</v>
      </c>
      <c r="E196" s="103">
        <v>40</v>
      </c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2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>
        <v>11</v>
      </c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  <c r="BG196" s="103"/>
      <c r="BH196" s="103"/>
      <c r="BI196" s="103"/>
      <c r="BJ196" s="103"/>
      <c r="BK196" s="103"/>
      <c r="BL196" s="103"/>
      <c r="BM196" s="103"/>
      <c r="BN196" s="103"/>
      <c r="BO196" s="103"/>
      <c r="BP196" s="103"/>
      <c r="BQ196" s="103"/>
      <c r="BR196" s="103"/>
      <c r="BS196" s="103"/>
      <c r="BT196" s="103"/>
      <c r="BU196" s="103"/>
      <c r="BV196" s="103"/>
      <c r="BW196" s="103"/>
      <c r="BX196" s="104">
        <v>43952</v>
      </c>
      <c r="BY196" s="103">
        <f>DAY(EOMONTH(Base_Encuestas[[#This Row],[FECHA]],0))</f>
        <v>31</v>
      </c>
      <c r="BZ19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6" s="105">
        <f>+YEAR(Base_Encuestas[[#This Row],[FECHA]])</f>
        <v>2020</v>
      </c>
    </row>
    <row r="197" spans="1:79">
      <c r="A197" s="100" t="s">
        <v>103</v>
      </c>
      <c r="B197" s="100" t="s">
        <v>88</v>
      </c>
      <c r="C197" s="100" t="s">
        <v>95</v>
      </c>
      <c r="D197" s="102">
        <v>10</v>
      </c>
      <c r="E197" s="103">
        <v>10</v>
      </c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2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>
        <v>7</v>
      </c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  <c r="BG197" s="103"/>
      <c r="BH197" s="103"/>
      <c r="BI197" s="103"/>
      <c r="BJ197" s="103"/>
      <c r="BK197" s="103"/>
      <c r="BL197" s="103"/>
      <c r="BM197" s="103"/>
      <c r="BN197" s="103"/>
      <c r="BO197" s="103"/>
      <c r="BP197" s="103"/>
      <c r="BQ197" s="103"/>
      <c r="BR197" s="103"/>
      <c r="BS197" s="103"/>
      <c r="BT197" s="103"/>
      <c r="BU197" s="103"/>
      <c r="BV197" s="103"/>
      <c r="BW197" s="103"/>
      <c r="BX197" s="104">
        <v>43952</v>
      </c>
      <c r="BY197" s="103">
        <f>DAY(EOMONTH(Base_Encuestas[[#This Row],[FECHA]],0))</f>
        <v>31</v>
      </c>
      <c r="BZ19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7" s="105">
        <f>+YEAR(Base_Encuestas[[#This Row],[FECHA]])</f>
        <v>2020</v>
      </c>
    </row>
    <row r="198" spans="1:79">
      <c r="A198" s="100" t="s">
        <v>87</v>
      </c>
      <c r="B198" s="100" t="s">
        <v>77</v>
      </c>
      <c r="C198" s="100" t="s">
        <v>95</v>
      </c>
      <c r="D198" s="102">
        <v>8</v>
      </c>
      <c r="E198" s="103">
        <v>14</v>
      </c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2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>
        <v>6</v>
      </c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  <c r="BH198" s="103"/>
      <c r="BI198" s="103"/>
      <c r="BJ198" s="103"/>
      <c r="BK198" s="103"/>
      <c r="BL198" s="103"/>
      <c r="BM198" s="103"/>
      <c r="BN198" s="103"/>
      <c r="BO198" s="103"/>
      <c r="BP198" s="103"/>
      <c r="BQ198" s="103"/>
      <c r="BR198" s="103"/>
      <c r="BS198" s="103"/>
      <c r="BT198" s="103"/>
      <c r="BU198" s="103"/>
      <c r="BV198" s="103"/>
      <c r="BW198" s="103"/>
      <c r="BX198" s="104">
        <v>43952</v>
      </c>
      <c r="BY198" s="103">
        <f>DAY(EOMONTH(Base_Encuestas[[#This Row],[FECHA]],0))</f>
        <v>31</v>
      </c>
      <c r="BZ19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8" s="105">
        <f>+YEAR(Base_Encuestas[[#This Row],[FECHA]])</f>
        <v>2020</v>
      </c>
    </row>
    <row r="199" spans="1:79">
      <c r="A199" s="100" t="s">
        <v>82</v>
      </c>
      <c r="B199" s="100" t="s">
        <v>77</v>
      </c>
      <c r="C199" s="100" t="s">
        <v>95</v>
      </c>
      <c r="D199" s="102">
        <v>14</v>
      </c>
      <c r="E199" s="103">
        <v>130</v>
      </c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2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>
        <v>2</v>
      </c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BI199" s="103"/>
      <c r="BJ199" s="103"/>
      <c r="BK199" s="103"/>
      <c r="BL199" s="103"/>
      <c r="BM199" s="103"/>
      <c r="BN199" s="103"/>
      <c r="BO199" s="103"/>
      <c r="BP199" s="103"/>
      <c r="BQ199" s="103"/>
      <c r="BR199" s="103"/>
      <c r="BS199" s="103"/>
      <c r="BT199" s="103"/>
      <c r="BU199" s="103"/>
      <c r="BV199" s="103"/>
      <c r="BW199" s="103"/>
      <c r="BX199" s="104">
        <v>43952</v>
      </c>
      <c r="BY199" s="103">
        <f>DAY(EOMONTH(Base_Encuestas[[#This Row],[FECHA]],0))</f>
        <v>31</v>
      </c>
      <c r="BZ19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9" s="105">
        <f>+YEAR(Base_Encuestas[[#This Row],[FECHA]])</f>
        <v>2020</v>
      </c>
    </row>
    <row r="200" spans="1:79">
      <c r="A200" s="100" t="s">
        <v>103</v>
      </c>
      <c r="B200" s="100" t="s">
        <v>88</v>
      </c>
      <c r="C200" s="100" t="s">
        <v>95</v>
      </c>
      <c r="D200" s="102">
        <v>10</v>
      </c>
      <c r="E200" s="103">
        <v>24</v>
      </c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2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>
        <v>3</v>
      </c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BI200" s="103"/>
      <c r="BJ200" s="103"/>
      <c r="BK200" s="103"/>
      <c r="BL200" s="103"/>
      <c r="BM200" s="103"/>
      <c r="BN200" s="103"/>
      <c r="BO200" s="103"/>
      <c r="BP200" s="103"/>
      <c r="BQ200" s="103"/>
      <c r="BR200" s="103"/>
      <c r="BS200" s="103"/>
      <c r="BT200" s="103"/>
      <c r="BU200" s="103"/>
      <c r="BV200" s="103"/>
      <c r="BW200" s="103"/>
      <c r="BX200" s="104">
        <v>43952</v>
      </c>
      <c r="BY200" s="103">
        <f>DAY(EOMONTH(Base_Encuestas[[#This Row],[FECHA]],0))</f>
        <v>31</v>
      </c>
      <c r="BZ20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0" s="105">
        <f>+YEAR(Base_Encuestas[[#This Row],[FECHA]])</f>
        <v>2020</v>
      </c>
    </row>
    <row r="201" spans="1:79">
      <c r="A201" s="100" t="s">
        <v>82</v>
      </c>
      <c r="B201" s="100" t="s">
        <v>77</v>
      </c>
      <c r="C201" s="100" t="s">
        <v>95</v>
      </c>
      <c r="D201" s="102">
        <v>20</v>
      </c>
      <c r="E201" s="103">
        <v>20</v>
      </c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2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>
        <v>4</v>
      </c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BI201" s="103"/>
      <c r="BJ201" s="103"/>
      <c r="BK201" s="103"/>
      <c r="BL201" s="103"/>
      <c r="BM201" s="103"/>
      <c r="BN201" s="103"/>
      <c r="BO201" s="103"/>
      <c r="BP201" s="103"/>
      <c r="BQ201" s="103"/>
      <c r="BR201" s="103"/>
      <c r="BS201" s="103"/>
      <c r="BT201" s="103"/>
      <c r="BU201" s="103"/>
      <c r="BV201" s="103"/>
      <c r="BW201" s="103"/>
      <c r="BX201" s="104">
        <v>43952</v>
      </c>
      <c r="BY201" s="103">
        <f>DAY(EOMONTH(Base_Encuestas[[#This Row],[FECHA]],0))</f>
        <v>31</v>
      </c>
      <c r="BZ20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1" s="105">
        <f>+YEAR(Base_Encuestas[[#This Row],[FECHA]])</f>
        <v>2020</v>
      </c>
    </row>
    <row r="202" spans="1:79">
      <c r="A202" s="100" t="s">
        <v>76</v>
      </c>
      <c r="B202" s="100" t="s">
        <v>77</v>
      </c>
      <c r="C202" s="100" t="s">
        <v>78</v>
      </c>
      <c r="D202" s="102">
        <v>40</v>
      </c>
      <c r="E202" s="103">
        <v>96</v>
      </c>
      <c r="F202" s="103"/>
      <c r="G202" s="103"/>
      <c r="H202" s="103"/>
      <c r="I202" s="103">
        <v>24931</v>
      </c>
      <c r="J202" s="103">
        <f>Base_Encuestas[[#This Row],[VENTAS POR ALOJAMIENTO DURANTE EL MES DE LA ENCUESTA]]/1000</f>
        <v>24.931000000000001</v>
      </c>
      <c r="K202" s="103"/>
      <c r="L202" s="103"/>
      <c r="M202" s="103"/>
      <c r="N202" s="103"/>
      <c r="O202" s="103"/>
      <c r="P202" s="102">
        <v>954</v>
      </c>
      <c r="Q202" s="103"/>
      <c r="R202" s="103"/>
      <c r="S202" s="103"/>
      <c r="T202" s="103"/>
      <c r="U202" s="103">
        <v>0</v>
      </c>
      <c r="V202" s="103"/>
      <c r="W202" s="103"/>
      <c r="X202" s="103"/>
      <c r="Y202" s="103"/>
      <c r="Z202" s="103"/>
      <c r="AA202" s="103">
        <v>71</v>
      </c>
      <c r="AB202" s="103">
        <v>0</v>
      </c>
      <c r="AC202" s="103">
        <v>71</v>
      </c>
      <c r="AD202" s="103">
        <v>954</v>
      </c>
      <c r="AE202" s="103">
        <v>0</v>
      </c>
      <c r="AF202" s="103">
        <v>954</v>
      </c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>
        <v>51</v>
      </c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BI202" s="103"/>
      <c r="BJ202" s="103"/>
      <c r="BK202" s="103"/>
      <c r="BL202" s="103"/>
      <c r="BM202" s="103"/>
      <c r="BN202" s="103"/>
      <c r="BO202" s="103"/>
      <c r="BP202" s="103"/>
      <c r="BQ202" s="103"/>
      <c r="BR202" s="103"/>
      <c r="BS202" s="103"/>
      <c r="BT202" s="103"/>
      <c r="BU202" s="103"/>
      <c r="BV202" s="103"/>
      <c r="BW202" s="103"/>
      <c r="BX202" s="104">
        <v>43952</v>
      </c>
      <c r="BY202" s="103">
        <f>DAY(EOMONTH(Base_Encuestas[[#This Row],[FECHA]],0))</f>
        <v>31</v>
      </c>
      <c r="BZ20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2" s="105">
        <f>+YEAR(Base_Encuestas[[#This Row],[FECHA]])</f>
        <v>2020</v>
      </c>
    </row>
    <row r="203" spans="1:79">
      <c r="A203" s="100" t="s">
        <v>82</v>
      </c>
      <c r="B203" s="100" t="s">
        <v>88</v>
      </c>
      <c r="C203" s="100" t="s">
        <v>78</v>
      </c>
      <c r="D203" s="102">
        <v>128</v>
      </c>
      <c r="E203" s="103">
        <v>194</v>
      </c>
      <c r="F203" s="103"/>
      <c r="G203" s="103"/>
      <c r="H203" s="103"/>
      <c r="I203" s="103">
        <v>17625</v>
      </c>
      <c r="J203" s="103">
        <f>Base_Encuestas[[#This Row],[VENTAS POR ALOJAMIENTO DURANTE EL MES DE LA ENCUESTA]]/1000</f>
        <v>17.625</v>
      </c>
      <c r="K203" s="103"/>
      <c r="L203" s="103"/>
      <c r="M203" s="103"/>
      <c r="N203" s="103"/>
      <c r="O203" s="103"/>
      <c r="P203" s="102">
        <v>316</v>
      </c>
      <c r="Q203" s="103"/>
      <c r="R203" s="103"/>
      <c r="S203" s="103"/>
      <c r="T203" s="103"/>
      <c r="U203" s="103">
        <v>0</v>
      </c>
      <c r="V203" s="103"/>
      <c r="W203" s="103"/>
      <c r="X203" s="103"/>
      <c r="Y203" s="103"/>
      <c r="Z203" s="103"/>
      <c r="AA203" s="103">
        <v>316</v>
      </c>
      <c r="AB203" s="103">
        <v>0</v>
      </c>
      <c r="AC203" s="103">
        <v>316</v>
      </c>
      <c r="AD203" s="103">
        <v>316</v>
      </c>
      <c r="AE203" s="103">
        <v>0</v>
      </c>
      <c r="AF203" s="103">
        <v>316</v>
      </c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>
        <v>90</v>
      </c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BI203" s="103"/>
      <c r="BJ203" s="103"/>
      <c r="BK203" s="103"/>
      <c r="BL203" s="103"/>
      <c r="BM203" s="103"/>
      <c r="BN203" s="103"/>
      <c r="BO203" s="103"/>
      <c r="BP203" s="103"/>
      <c r="BQ203" s="103"/>
      <c r="BR203" s="103"/>
      <c r="BS203" s="103"/>
      <c r="BT203" s="103"/>
      <c r="BU203" s="103"/>
      <c r="BV203" s="103"/>
      <c r="BW203" s="103"/>
      <c r="BX203" s="104">
        <v>43952</v>
      </c>
      <c r="BY203" s="103">
        <f>DAY(EOMONTH(Base_Encuestas[[#This Row],[FECHA]],0))</f>
        <v>31</v>
      </c>
      <c r="BZ20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3" s="105">
        <f>+YEAR(Base_Encuestas[[#This Row],[FECHA]])</f>
        <v>2020</v>
      </c>
    </row>
    <row r="204" spans="1:79">
      <c r="A204" s="100" t="s">
        <v>76</v>
      </c>
      <c r="B204" s="100" t="s">
        <v>77</v>
      </c>
      <c r="C204" s="100" t="s">
        <v>78</v>
      </c>
      <c r="D204" s="102">
        <v>60</v>
      </c>
      <c r="E204" s="103">
        <v>100</v>
      </c>
      <c r="F204" s="103"/>
      <c r="G204" s="103"/>
      <c r="H204" s="103"/>
      <c r="I204" s="103">
        <v>8000</v>
      </c>
      <c r="J204" s="103">
        <f>Base_Encuestas[[#This Row],[VENTAS POR ALOJAMIENTO DURANTE EL MES DE LA ENCUESTA]]/1000</f>
        <v>8</v>
      </c>
      <c r="K204" s="103"/>
      <c r="L204" s="103"/>
      <c r="M204" s="103"/>
      <c r="N204" s="103"/>
      <c r="O204" s="103"/>
      <c r="P204" s="102">
        <v>30</v>
      </c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>
        <v>0</v>
      </c>
      <c r="AB204" s="103">
        <v>30</v>
      </c>
      <c r="AC204" s="103">
        <v>30</v>
      </c>
      <c r="AD204" s="103">
        <v>0</v>
      </c>
      <c r="AE204" s="103">
        <v>30</v>
      </c>
      <c r="AF204" s="103">
        <v>30</v>
      </c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>
        <v>18</v>
      </c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4">
        <v>43952</v>
      </c>
      <c r="BY204" s="103">
        <f>DAY(EOMONTH(Base_Encuestas[[#This Row],[FECHA]],0))</f>
        <v>31</v>
      </c>
      <c r="BZ20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4" s="105">
        <f>+YEAR(Base_Encuestas[[#This Row],[FECHA]])</f>
        <v>2020</v>
      </c>
    </row>
    <row r="205" spans="1:79">
      <c r="A205" s="100" t="s">
        <v>97</v>
      </c>
      <c r="B205" s="100" t="s">
        <v>88</v>
      </c>
      <c r="C205" s="100" t="s">
        <v>78</v>
      </c>
      <c r="D205" s="102">
        <v>49</v>
      </c>
      <c r="E205" s="103">
        <v>120</v>
      </c>
      <c r="F205" s="103"/>
      <c r="G205" s="103"/>
      <c r="H205" s="103"/>
      <c r="I205" s="103">
        <v>29114</v>
      </c>
      <c r="J205" s="103">
        <f>Base_Encuestas[[#This Row],[VENTAS POR ALOJAMIENTO DURANTE EL MES DE LA ENCUESTA]]/1000</f>
        <v>29.114000000000001</v>
      </c>
      <c r="K205" s="103"/>
      <c r="L205" s="103"/>
      <c r="M205" s="103"/>
      <c r="N205" s="103"/>
      <c r="O205" s="103"/>
      <c r="P205" s="102">
        <v>704</v>
      </c>
      <c r="Q205" s="103"/>
      <c r="R205" s="103"/>
      <c r="S205" s="103"/>
      <c r="T205" s="103"/>
      <c r="U205" s="103">
        <v>0</v>
      </c>
      <c r="V205" s="103"/>
      <c r="W205" s="103"/>
      <c r="X205" s="103"/>
      <c r="Y205" s="103"/>
      <c r="Z205" s="103"/>
      <c r="AA205" s="103">
        <v>720</v>
      </c>
      <c r="AB205" s="103">
        <v>2</v>
      </c>
      <c r="AC205" s="103">
        <v>722</v>
      </c>
      <c r="AD205" s="103">
        <v>720</v>
      </c>
      <c r="AE205" s="103">
        <v>6</v>
      </c>
      <c r="AF205" s="103">
        <v>726</v>
      </c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>
        <v>51</v>
      </c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4">
        <v>43952</v>
      </c>
      <c r="BY205" s="103">
        <f>DAY(EOMONTH(Base_Encuestas[[#This Row],[FECHA]],0))</f>
        <v>31</v>
      </c>
      <c r="BZ20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5" s="105">
        <f>+YEAR(Base_Encuestas[[#This Row],[FECHA]])</f>
        <v>2020</v>
      </c>
    </row>
    <row r="206" spans="1:79">
      <c r="A206" s="100" t="s">
        <v>97</v>
      </c>
      <c r="B206" s="100" t="s">
        <v>77</v>
      </c>
      <c r="C206" s="100" t="s">
        <v>78</v>
      </c>
      <c r="D206" s="102">
        <v>8</v>
      </c>
      <c r="E206" s="103">
        <v>8</v>
      </c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2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>
        <v>0</v>
      </c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4">
        <v>43952</v>
      </c>
      <c r="BY206" s="103">
        <f>DAY(EOMONTH(Base_Encuestas[[#This Row],[FECHA]],0))</f>
        <v>31</v>
      </c>
      <c r="BZ20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6" s="105">
        <f>+YEAR(Base_Encuestas[[#This Row],[FECHA]])</f>
        <v>2020</v>
      </c>
    </row>
    <row r="207" spans="1:79">
      <c r="A207" s="100" t="s">
        <v>97</v>
      </c>
      <c r="B207" s="100" t="s">
        <v>88</v>
      </c>
      <c r="C207" s="100" t="s">
        <v>78</v>
      </c>
      <c r="D207" s="102">
        <v>18</v>
      </c>
      <c r="E207" s="103">
        <v>30</v>
      </c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2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>
        <v>10</v>
      </c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4">
        <v>43952</v>
      </c>
      <c r="BY207" s="103">
        <f>DAY(EOMONTH(Base_Encuestas[[#This Row],[FECHA]],0))</f>
        <v>31</v>
      </c>
      <c r="BZ20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7" s="105">
        <f>+YEAR(Base_Encuestas[[#This Row],[FECHA]])</f>
        <v>2020</v>
      </c>
    </row>
    <row r="208" spans="1:79">
      <c r="A208" s="100" t="s">
        <v>82</v>
      </c>
      <c r="B208" s="100" t="s">
        <v>88</v>
      </c>
      <c r="C208" s="100" t="s">
        <v>78</v>
      </c>
      <c r="D208" s="102">
        <v>0</v>
      </c>
      <c r="E208" s="103">
        <v>0</v>
      </c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2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>
        <v>0</v>
      </c>
      <c r="AE208" s="103">
        <v>0</v>
      </c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>
        <v>30</v>
      </c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4">
        <v>43952</v>
      </c>
      <c r="BY208" s="103">
        <f>DAY(EOMONTH(Base_Encuestas[[#This Row],[FECHA]],0))</f>
        <v>31</v>
      </c>
      <c r="BZ20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8" s="105">
        <f>+YEAR(Base_Encuestas[[#This Row],[FECHA]])</f>
        <v>2020</v>
      </c>
    </row>
    <row r="209" spans="1:79">
      <c r="A209" s="100" t="s">
        <v>82</v>
      </c>
      <c r="B209" s="100" t="s">
        <v>88</v>
      </c>
      <c r="C209" s="100" t="s">
        <v>78</v>
      </c>
      <c r="D209" s="102">
        <v>24</v>
      </c>
      <c r="E209" s="103">
        <v>35</v>
      </c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2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>
        <v>1</v>
      </c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4">
        <v>43952</v>
      </c>
      <c r="BY209" s="103">
        <f>DAY(EOMONTH(Base_Encuestas[[#This Row],[FECHA]],0))</f>
        <v>31</v>
      </c>
      <c r="BZ20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9" s="105">
        <f>+YEAR(Base_Encuestas[[#This Row],[FECHA]])</f>
        <v>2020</v>
      </c>
    </row>
    <row r="210" spans="1:79">
      <c r="A210" s="100" t="s">
        <v>76</v>
      </c>
      <c r="B210" s="100" t="s">
        <v>77</v>
      </c>
      <c r="C210" s="100" t="s">
        <v>78</v>
      </c>
      <c r="D210" s="102">
        <v>17</v>
      </c>
      <c r="E210" s="103">
        <v>34</v>
      </c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2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>
        <v>0</v>
      </c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>
        <v>1</v>
      </c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4">
        <v>43952</v>
      </c>
      <c r="BY210" s="103">
        <f>DAY(EOMONTH(Base_Encuestas[[#This Row],[FECHA]],0))</f>
        <v>31</v>
      </c>
      <c r="BZ21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0" s="105">
        <f>+YEAR(Base_Encuestas[[#This Row],[FECHA]])</f>
        <v>2020</v>
      </c>
    </row>
    <row r="211" spans="1:79">
      <c r="A211" s="100" t="s">
        <v>97</v>
      </c>
      <c r="B211" s="100" t="s">
        <v>94</v>
      </c>
      <c r="C211" s="100" t="s">
        <v>78</v>
      </c>
      <c r="D211" s="102">
        <v>0</v>
      </c>
      <c r="E211" s="103">
        <v>0</v>
      </c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2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>
        <v>28</v>
      </c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4">
        <v>43952</v>
      </c>
      <c r="BY211" s="103">
        <f>DAY(EOMONTH(Base_Encuestas[[#This Row],[FECHA]],0))</f>
        <v>31</v>
      </c>
      <c r="BZ21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1" s="105">
        <f>+YEAR(Base_Encuestas[[#This Row],[FECHA]])</f>
        <v>2020</v>
      </c>
    </row>
    <row r="212" spans="1:79">
      <c r="A212" s="100" t="s">
        <v>76</v>
      </c>
      <c r="B212" s="100" t="s">
        <v>88</v>
      </c>
      <c r="C212" s="100" t="s">
        <v>78</v>
      </c>
      <c r="D212" s="102">
        <v>86</v>
      </c>
      <c r="E212" s="103">
        <v>86</v>
      </c>
      <c r="F212" s="103"/>
      <c r="G212" s="103"/>
      <c r="H212" s="103"/>
      <c r="I212" s="103">
        <v>9790</v>
      </c>
      <c r="J212" s="103">
        <f>Base_Encuestas[[#This Row],[VENTAS POR ALOJAMIENTO DURANTE EL MES DE LA ENCUESTA]]/1000</f>
        <v>9.7899999999999991</v>
      </c>
      <c r="K212" s="103"/>
      <c r="L212" s="103"/>
      <c r="M212" s="103"/>
      <c r="N212" s="103"/>
      <c r="O212" s="103"/>
      <c r="P212" s="102">
        <v>208</v>
      </c>
      <c r="Q212" s="103"/>
      <c r="R212" s="103"/>
      <c r="S212" s="103"/>
      <c r="T212" s="103"/>
      <c r="U212" s="103">
        <v>2</v>
      </c>
      <c r="V212" s="103"/>
      <c r="W212" s="103"/>
      <c r="X212" s="103"/>
      <c r="Y212" s="103"/>
      <c r="Z212" s="103"/>
      <c r="AA212" s="103">
        <v>288</v>
      </c>
      <c r="AB212" s="103">
        <v>0</v>
      </c>
      <c r="AC212" s="103">
        <v>288</v>
      </c>
      <c r="AD212" s="103">
        <v>288</v>
      </c>
      <c r="AE212" s="103">
        <v>0</v>
      </c>
      <c r="AF212" s="103">
        <v>288</v>
      </c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>
        <v>150</v>
      </c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4">
        <v>43952</v>
      </c>
      <c r="BY212" s="103">
        <f>DAY(EOMONTH(Base_Encuestas[[#This Row],[FECHA]],0))</f>
        <v>31</v>
      </c>
      <c r="BZ21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2" s="105">
        <f>+YEAR(Base_Encuestas[[#This Row],[FECHA]])</f>
        <v>2020</v>
      </c>
    </row>
    <row r="213" spans="1:79">
      <c r="A213" s="100" t="s">
        <v>93</v>
      </c>
      <c r="B213" s="100" t="s">
        <v>77</v>
      </c>
      <c r="C213" s="100" t="s">
        <v>78</v>
      </c>
      <c r="D213" s="102">
        <v>19</v>
      </c>
      <c r="E213" s="103">
        <v>14</v>
      </c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2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>
        <v>14</v>
      </c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4">
        <v>43952</v>
      </c>
      <c r="BY213" s="103">
        <f>DAY(EOMONTH(Base_Encuestas[[#This Row],[FECHA]],0))</f>
        <v>31</v>
      </c>
      <c r="BZ21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3" s="105">
        <f>+YEAR(Base_Encuestas[[#This Row],[FECHA]])</f>
        <v>2020</v>
      </c>
    </row>
    <row r="214" spans="1:79">
      <c r="A214" s="100" t="s">
        <v>82</v>
      </c>
      <c r="B214" s="100" t="s">
        <v>77</v>
      </c>
      <c r="C214" s="100" t="s">
        <v>101</v>
      </c>
      <c r="D214" s="102">
        <v>25</v>
      </c>
      <c r="E214" s="103">
        <v>50</v>
      </c>
      <c r="F214" s="103"/>
      <c r="G214" s="103"/>
      <c r="H214" s="103"/>
      <c r="I214" s="103">
        <v>12286.76</v>
      </c>
      <c r="J214" s="103">
        <f>Base_Encuestas[[#This Row],[VENTAS POR ALOJAMIENTO DURANTE EL MES DE LA ENCUESTA]]/1000</f>
        <v>12.286760000000001</v>
      </c>
      <c r="K214" s="103"/>
      <c r="L214" s="103"/>
      <c r="M214" s="103"/>
      <c r="N214" s="103"/>
      <c r="O214" s="103"/>
      <c r="P214" s="102">
        <v>34</v>
      </c>
      <c r="Q214" s="103"/>
      <c r="R214" s="103"/>
      <c r="S214" s="103"/>
      <c r="T214" s="103"/>
      <c r="U214" s="103">
        <v>0</v>
      </c>
      <c r="V214" s="103"/>
      <c r="W214" s="103"/>
      <c r="X214" s="103"/>
      <c r="Y214" s="103"/>
      <c r="Z214" s="103"/>
      <c r="AA214" s="103">
        <v>43</v>
      </c>
      <c r="AB214" s="103">
        <v>0</v>
      </c>
      <c r="AC214" s="103">
        <v>43</v>
      </c>
      <c r="AD214" s="103">
        <v>43</v>
      </c>
      <c r="AE214" s="103">
        <v>0</v>
      </c>
      <c r="AF214" s="103">
        <v>43</v>
      </c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>
        <v>16</v>
      </c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4">
        <v>43952</v>
      </c>
      <c r="BY214" s="103">
        <f>DAY(EOMONTH(Base_Encuestas[[#This Row],[FECHA]],0))</f>
        <v>31</v>
      </c>
      <c r="BZ21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4" s="105">
        <f>+YEAR(Base_Encuestas[[#This Row],[FECHA]])</f>
        <v>2020</v>
      </c>
    </row>
    <row r="215" spans="1:79">
      <c r="A215" s="100" t="s">
        <v>82</v>
      </c>
      <c r="B215" s="100" t="s">
        <v>77</v>
      </c>
      <c r="C215" s="100" t="s">
        <v>95</v>
      </c>
      <c r="D215" s="102">
        <v>0</v>
      </c>
      <c r="E215" s="103">
        <v>0</v>
      </c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2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>
        <v>0</v>
      </c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4">
        <v>43952</v>
      </c>
      <c r="BY215" s="103">
        <f>DAY(EOMONTH(Base_Encuestas[[#This Row],[FECHA]],0))</f>
        <v>31</v>
      </c>
      <c r="BZ21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5" s="105">
        <f>+YEAR(Base_Encuestas[[#This Row],[FECHA]])</f>
        <v>2020</v>
      </c>
    </row>
    <row r="216" spans="1:79">
      <c r="A216" s="100" t="s">
        <v>76</v>
      </c>
      <c r="B216" s="100" t="s">
        <v>94</v>
      </c>
      <c r="C216" s="100" t="s">
        <v>78</v>
      </c>
      <c r="D216" s="102">
        <v>144</v>
      </c>
      <c r="E216" s="103">
        <v>186</v>
      </c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2">
        <v>26</v>
      </c>
      <c r="Q216" s="103"/>
      <c r="R216" s="103"/>
      <c r="S216" s="103"/>
      <c r="T216" s="103"/>
      <c r="U216" s="103">
        <v>0</v>
      </c>
      <c r="V216" s="103"/>
      <c r="W216" s="103"/>
      <c r="X216" s="103"/>
      <c r="Y216" s="103"/>
      <c r="Z216" s="103"/>
      <c r="AA216" s="103">
        <v>41</v>
      </c>
      <c r="AB216" s="103">
        <v>0</v>
      </c>
      <c r="AC216" s="103">
        <v>41</v>
      </c>
      <c r="AD216" s="103">
        <v>258</v>
      </c>
      <c r="AE216" s="103">
        <v>0</v>
      </c>
      <c r="AF216" s="103">
        <v>258</v>
      </c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>
        <v>0</v>
      </c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4">
        <v>43952</v>
      </c>
      <c r="BY216" s="103">
        <f>DAY(EOMONTH(Base_Encuestas[[#This Row],[FECHA]],0))</f>
        <v>31</v>
      </c>
      <c r="BZ21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6" s="105">
        <f>+YEAR(Base_Encuestas[[#This Row],[FECHA]])</f>
        <v>2020</v>
      </c>
    </row>
    <row r="217" spans="1:79">
      <c r="A217" s="100" t="s">
        <v>82</v>
      </c>
      <c r="B217" s="100" t="s">
        <v>77</v>
      </c>
      <c r="C217" s="100" t="s">
        <v>95</v>
      </c>
      <c r="D217" s="102">
        <v>7</v>
      </c>
      <c r="E217" s="103">
        <v>21</v>
      </c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2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>
        <v>11</v>
      </c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4">
        <v>43952</v>
      </c>
      <c r="BY217" s="103">
        <f>DAY(EOMONTH(Base_Encuestas[[#This Row],[FECHA]],0))</f>
        <v>31</v>
      </c>
      <c r="BZ21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7" s="105">
        <f>+YEAR(Base_Encuestas[[#This Row],[FECHA]])</f>
        <v>2020</v>
      </c>
    </row>
    <row r="218" spans="1:79">
      <c r="A218" s="100" t="s">
        <v>93</v>
      </c>
      <c r="B218" s="100" t="s">
        <v>94</v>
      </c>
      <c r="C218" s="100" t="s">
        <v>96</v>
      </c>
      <c r="D218" s="102">
        <v>0</v>
      </c>
      <c r="E218" s="103">
        <v>0</v>
      </c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2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>
        <v>14</v>
      </c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4">
        <v>43952</v>
      </c>
      <c r="BY218" s="103">
        <f>DAY(EOMONTH(Base_Encuestas[[#This Row],[FECHA]],0))</f>
        <v>31</v>
      </c>
      <c r="BZ21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8" s="105">
        <f>+YEAR(Base_Encuestas[[#This Row],[FECHA]])</f>
        <v>2020</v>
      </c>
    </row>
    <row r="219" spans="1:79">
      <c r="A219" s="100" t="s">
        <v>93</v>
      </c>
      <c r="B219" s="100" t="s">
        <v>77</v>
      </c>
      <c r="C219" s="100" t="s">
        <v>101</v>
      </c>
      <c r="D219" s="102">
        <v>16</v>
      </c>
      <c r="E219" s="103">
        <v>20</v>
      </c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2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>
        <v>2</v>
      </c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4">
        <v>43952</v>
      </c>
      <c r="BY219" s="103">
        <f>DAY(EOMONTH(Base_Encuestas[[#This Row],[FECHA]],0))</f>
        <v>31</v>
      </c>
      <c r="BZ21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9" s="105">
        <f>+YEAR(Base_Encuestas[[#This Row],[FECHA]])</f>
        <v>2020</v>
      </c>
    </row>
    <row r="220" spans="1:79">
      <c r="A220" s="100" t="s">
        <v>76</v>
      </c>
      <c r="B220" s="100" t="s">
        <v>88</v>
      </c>
      <c r="C220" s="100" t="s">
        <v>78</v>
      </c>
      <c r="D220" s="102">
        <v>6</v>
      </c>
      <c r="E220" s="103">
        <v>13</v>
      </c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2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>
        <v>0</v>
      </c>
      <c r="AD220" s="103">
        <v>0</v>
      </c>
      <c r="AE220" s="103">
        <v>0</v>
      </c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>
        <v>11</v>
      </c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4">
        <v>43952</v>
      </c>
      <c r="BY220" s="103">
        <f>DAY(EOMONTH(Base_Encuestas[[#This Row],[FECHA]],0))</f>
        <v>31</v>
      </c>
      <c r="BZ22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20" s="105">
        <f>+YEAR(Base_Encuestas[[#This Row],[FECHA]])</f>
        <v>2020</v>
      </c>
    </row>
    <row r="221" spans="1:79">
      <c r="A221" s="100" t="s">
        <v>93</v>
      </c>
      <c r="B221" s="100" t="s">
        <v>77</v>
      </c>
      <c r="C221" s="100" t="s">
        <v>96</v>
      </c>
      <c r="D221" s="102">
        <v>32</v>
      </c>
      <c r="E221" s="103">
        <v>31</v>
      </c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2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>
        <v>1</v>
      </c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4">
        <v>43952</v>
      </c>
      <c r="BY221" s="103">
        <f>DAY(EOMONTH(Base_Encuestas[[#This Row],[FECHA]],0))</f>
        <v>31</v>
      </c>
      <c r="BZ22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21" s="105">
        <f>+YEAR(Base_Encuestas[[#This Row],[FECHA]])</f>
        <v>2020</v>
      </c>
    </row>
    <row r="222" spans="1:79">
      <c r="A222" s="100" t="s">
        <v>76</v>
      </c>
      <c r="B222" s="100" t="s">
        <v>209</v>
      </c>
      <c r="C222" s="100" t="s">
        <v>78</v>
      </c>
      <c r="D222" s="102">
        <v>20</v>
      </c>
      <c r="E222" s="103">
        <v>30</v>
      </c>
      <c r="F222" s="103"/>
      <c r="G222" s="103"/>
      <c r="H222" s="103"/>
      <c r="I222" s="103"/>
      <c r="J222" s="105"/>
      <c r="K222" s="101"/>
      <c r="L222" s="101"/>
      <c r="M222" s="101"/>
      <c r="N222" s="101"/>
      <c r="O222" s="101"/>
      <c r="P222" s="102">
        <v>0</v>
      </c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6">
        <v>9</v>
      </c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4">
        <v>43983</v>
      </c>
      <c r="BY222" s="103">
        <f>DAY(EOMONTH(Base_Encuestas[[#This Row],[FECHA]],0))</f>
        <v>30</v>
      </c>
      <c r="BZ22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2" s="105">
        <f>+YEAR(Base_Encuestas[[#This Row],[FECHA]])</f>
        <v>2020</v>
      </c>
    </row>
    <row r="223" spans="1:79">
      <c r="A223" s="100" t="s">
        <v>82</v>
      </c>
      <c r="B223" s="100" t="s">
        <v>94</v>
      </c>
      <c r="C223" s="100" t="s">
        <v>78</v>
      </c>
      <c r="D223" s="102">
        <v>116</v>
      </c>
      <c r="E223" s="103">
        <v>232</v>
      </c>
      <c r="F223" s="103"/>
      <c r="G223" s="103"/>
      <c r="H223" s="103"/>
      <c r="I223" s="103">
        <v>21000</v>
      </c>
      <c r="J223" s="105">
        <f>Base_Encuestas[[#This Row],[VENTAS POR ALOJAMIENTO DURANTE EL MES DE LA ENCUESTA]]/1000</f>
        <v>21</v>
      </c>
      <c r="K223" s="101"/>
      <c r="L223" s="101"/>
      <c r="M223" s="101"/>
      <c r="N223" s="101"/>
      <c r="O223" s="101"/>
      <c r="P223" s="102">
        <v>535</v>
      </c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>
        <v>84</v>
      </c>
      <c r="AB223" s="103">
        <v>0</v>
      </c>
      <c r="AC223" s="103">
        <v>84</v>
      </c>
      <c r="AD223" s="103">
        <v>535</v>
      </c>
      <c r="AE223" s="103">
        <v>0</v>
      </c>
      <c r="AF223" s="103">
        <v>535</v>
      </c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7">
        <v>50</v>
      </c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4">
        <v>43983</v>
      </c>
      <c r="BY223" s="103">
        <f>DAY(EOMONTH(Base_Encuestas[[#This Row],[FECHA]],0))</f>
        <v>30</v>
      </c>
      <c r="BZ22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3" s="105">
        <f>+YEAR(Base_Encuestas[[#This Row],[FECHA]])</f>
        <v>2020</v>
      </c>
    </row>
    <row r="224" spans="1:79">
      <c r="A224" s="100" t="s">
        <v>76</v>
      </c>
      <c r="B224" s="100" t="s">
        <v>88</v>
      </c>
      <c r="C224" s="100" t="s">
        <v>78</v>
      </c>
      <c r="D224" s="102">
        <v>86</v>
      </c>
      <c r="E224" s="103">
        <v>86</v>
      </c>
      <c r="F224" s="103"/>
      <c r="G224" s="103"/>
      <c r="H224" s="103"/>
      <c r="I224" s="103">
        <v>6316</v>
      </c>
      <c r="J224" s="105">
        <f>Base_Encuestas[[#This Row],[VENTAS POR ALOJAMIENTO DURANTE EL MES DE LA ENCUESTA]]/1000</f>
        <v>6.3159999999999998</v>
      </c>
      <c r="K224" s="101"/>
      <c r="L224" s="101"/>
      <c r="M224" s="101"/>
      <c r="N224" s="101"/>
      <c r="O224" s="101"/>
      <c r="P224" s="102">
        <v>138</v>
      </c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>
        <v>147</v>
      </c>
      <c r="AB224" s="103">
        <v>0</v>
      </c>
      <c r="AC224" s="103">
        <v>147</v>
      </c>
      <c r="AD224" s="103">
        <v>147</v>
      </c>
      <c r="AE224" s="103">
        <v>0</v>
      </c>
      <c r="AF224" s="103">
        <v>147</v>
      </c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6">
        <v>50</v>
      </c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  <c r="BG224" s="103"/>
      <c r="BH224" s="103"/>
      <c r="BI224" s="103"/>
      <c r="BJ224" s="103"/>
      <c r="BK224" s="103"/>
      <c r="BL224" s="103"/>
      <c r="BM224" s="103"/>
      <c r="BN224" s="103"/>
      <c r="BO224" s="103"/>
      <c r="BP224" s="103"/>
      <c r="BQ224" s="103"/>
      <c r="BR224" s="103"/>
      <c r="BS224" s="103"/>
      <c r="BT224" s="103"/>
      <c r="BU224" s="103"/>
      <c r="BV224" s="103"/>
      <c r="BW224" s="103"/>
      <c r="BX224" s="104">
        <v>43983</v>
      </c>
      <c r="BY224" s="103">
        <f>DAY(EOMONTH(Base_Encuestas[[#This Row],[FECHA]],0))</f>
        <v>30</v>
      </c>
      <c r="BZ22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4" s="105">
        <f>+YEAR(Base_Encuestas[[#This Row],[FECHA]])</f>
        <v>2020</v>
      </c>
    </row>
    <row r="225" spans="1:79">
      <c r="A225" s="100" t="s">
        <v>82</v>
      </c>
      <c r="B225" s="100" t="s">
        <v>77</v>
      </c>
      <c r="C225" s="100" t="s">
        <v>101</v>
      </c>
      <c r="D225" s="102">
        <v>25</v>
      </c>
      <c r="E225" s="103">
        <v>50</v>
      </c>
      <c r="F225" s="103"/>
      <c r="G225" s="103"/>
      <c r="H225" s="103"/>
      <c r="I225" s="103">
        <v>1200</v>
      </c>
      <c r="J225" s="105">
        <f>Base_Encuestas[[#This Row],[VENTAS POR ALOJAMIENTO DURANTE EL MES DE LA ENCUESTA]]/1000</f>
        <v>1.2</v>
      </c>
      <c r="K225" s="101"/>
      <c r="L225" s="101"/>
      <c r="M225" s="101"/>
      <c r="N225" s="101"/>
      <c r="O225" s="101"/>
      <c r="P225" s="102">
        <v>55</v>
      </c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>
        <v>55</v>
      </c>
      <c r="AB225" s="103">
        <v>0</v>
      </c>
      <c r="AC225" s="103">
        <v>55</v>
      </c>
      <c r="AD225" s="103">
        <v>55</v>
      </c>
      <c r="AE225" s="103">
        <v>0</v>
      </c>
      <c r="AF225" s="103">
        <v>55</v>
      </c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7">
        <v>7</v>
      </c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  <c r="BG225" s="103"/>
      <c r="BH225" s="103"/>
      <c r="BI225" s="103"/>
      <c r="BJ225" s="103"/>
      <c r="BK225" s="103"/>
      <c r="BL225" s="103"/>
      <c r="BM225" s="103"/>
      <c r="BN225" s="103"/>
      <c r="BO225" s="103"/>
      <c r="BP225" s="103"/>
      <c r="BQ225" s="103"/>
      <c r="BR225" s="103"/>
      <c r="BS225" s="103"/>
      <c r="BT225" s="103"/>
      <c r="BU225" s="103"/>
      <c r="BV225" s="103"/>
      <c r="BW225" s="103"/>
      <c r="BX225" s="104">
        <v>43983</v>
      </c>
      <c r="BY225" s="103">
        <f>DAY(EOMONTH(Base_Encuestas[[#This Row],[FECHA]],0))</f>
        <v>30</v>
      </c>
      <c r="BZ22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5" s="105">
        <f>+YEAR(Base_Encuestas[[#This Row],[FECHA]])</f>
        <v>2020</v>
      </c>
    </row>
    <row r="226" spans="1:79">
      <c r="A226" s="100" t="s">
        <v>82</v>
      </c>
      <c r="B226" s="100" t="s">
        <v>88</v>
      </c>
      <c r="C226" s="100" t="s">
        <v>78</v>
      </c>
      <c r="D226" s="102">
        <v>152</v>
      </c>
      <c r="E226" s="103">
        <v>316</v>
      </c>
      <c r="F226" s="103"/>
      <c r="G226" s="103"/>
      <c r="H226" s="103"/>
      <c r="I226" s="103"/>
      <c r="J226" s="105"/>
      <c r="K226" s="101"/>
      <c r="L226" s="101"/>
      <c r="M226" s="101"/>
      <c r="N226" s="101"/>
      <c r="O226" s="101"/>
      <c r="P226" s="102">
        <v>0</v>
      </c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6">
        <v>30</v>
      </c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4">
        <v>43983</v>
      </c>
      <c r="BY226" s="103">
        <f>DAY(EOMONTH(Base_Encuestas[[#This Row],[FECHA]],0))</f>
        <v>30</v>
      </c>
      <c r="BZ22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6" s="105">
        <f>+YEAR(Base_Encuestas[[#This Row],[FECHA]])</f>
        <v>2020</v>
      </c>
    </row>
    <row r="227" spans="1:79">
      <c r="A227" s="100" t="s">
        <v>82</v>
      </c>
      <c r="B227" s="100" t="s">
        <v>88</v>
      </c>
      <c r="C227" s="100" t="s">
        <v>78</v>
      </c>
      <c r="D227" s="102">
        <v>29</v>
      </c>
      <c r="E227" s="103">
        <v>60</v>
      </c>
      <c r="F227" s="103"/>
      <c r="G227" s="103"/>
      <c r="H227" s="103"/>
      <c r="I227" s="103">
        <v>1000</v>
      </c>
      <c r="J227" s="105">
        <f>Base_Encuestas[[#This Row],[VENTAS POR ALOJAMIENTO DURANTE EL MES DE LA ENCUESTA]]/1000</f>
        <v>1</v>
      </c>
      <c r="K227" s="101"/>
      <c r="L227" s="101"/>
      <c r="M227" s="101"/>
      <c r="N227" s="101"/>
      <c r="O227" s="101"/>
      <c r="P227" s="102">
        <v>15</v>
      </c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>
        <v>5</v>
      </c>
      <c r="AB227" s="103">
        <v>0</v>
      </c>
      <c r="AC227" s="103">
        <v>5</v>
      </c>
      <c r="AD227" s="103">
        <v>16</v>
      </c>
      <c r="AE227" s="103">
        <v>0</v>
      </c>
      <c r="AF227" s="103">
        <v>16</v>
      </c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7">
        <v>11</v>
      </c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4">
        <v>43983</v>
      </c>
      <c r="BY227" s="103">
        <f>DAY(EOMONTH(Base_Encuestas[[#This Row],[FECHA]],0))</f>
        <v>30</v>
      </c>
      <c r="BZ22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7" s="105">
        <f>+YEAR(Base_Encuestas[[#This Row],[FECHA]])</f>
        <v>2020</v>
      </c>
    </row>
    <row r="228" spans="1:79">
      <c r="A228" s="100" t="s">
        <v>76</v>
      </c>
      <c r="B228" s="100" t="s">
        <v>88</v>
      </c>
      <c r="C228" s="100" t="s">
        <v>78</v>
      </c>
      <c r="D228" s="102">
        <v>100</v>
      </c>
      <c r="E228" s="103">
        <v>147</v>
      </c>
      <c r="F228" s="103"/>
      <c r="G228" s="103"/>
      <c r="H228" s="103"/>
      <c r="I228" s="103">
        <v>0</v>
      </c>
      <c r="J228" s="105"/>
      <c r="K228" s="101"/>
      <c r="L228" s="101"/>
      <c r="M228" s="101"/>
      <c r="N228" s="101"/>
      <c r="O228" s="101"/>
      <c r="P228" s="102">
        <v>2</v>
      </c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>
        <v>2</v>
      </c>
      <c r="AB228" s="103">
        <v>0</v>
      </c>
      <c r="AC228" s="103">
        <v>2</v>
      </c>
      <c r="AD228" s="103">
        <v>14</v>
      </c>
      <c r="AE228" s="103">
        <v>0</v>
      </c>
      <c r="AF228" s="103">
        <v>14</v>
      </c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6">
        <v>45</v>
      </c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4">
        <v>43983</v>
      </c>
      <c r="BY228" s="103">
        <f>DAY(EOMONTH(Base_Encuestas[[#This Row],[FECHA]],0))</f>
        <v>30</v>
      </c>
      <c r="BZ22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8" s="105">
        <f>+YEAR(Base_Encuestas[[#This Row],[FECHA]])</f>
        <v>2020</v>
      </c>
    </row>
    <row r="229" spans="1:79">
      <c r="A229" s="100" t="s">
        <v>76</v>
      </c>
      <c r="B229" s="100" t="s">
        <v>77</v>
      </c>
      <c r="C229" s="100" t="s">
        <v>78</v>
      </c>
      <c r="D229" s="102">
        <v>40</v>
      </c>
      <c r="E229" s="103">
        <v>96</v>
      </c>
      <c r="F229" s="103"/>
      <c r="G229" s="103"/>
      <c r="H229" s="103"/>
      <c r="I229" s="103">
        <v>2440.35</v>
      </c>
      <c r="J229" s="105">
        <f>Base_Encuestas[[#This Row],[VENTAS POR ALOJAMIENTO DURANTE EL MES DE LA ENCUESTA]]/1000</f>
        <v>2.44035</v>
      </c>
      <c r="K229" s="101"/>
      <c r="L229" s="101"/>
      <c r="M229" s="101"/>
      <c r="N229" s="101"/>
      <c r="O229" s="101"/>
      <c r="P229" s="102">
        <v>34</v>
      </c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>
        <v>44</v>
      </c>
      <c r="AB229" s="103">
        <v>1</v>
      </c>
      <c r="AC229" s="103">
        <v>45</v>
      </c>
      <c r="AD229" s="103">
        <v>81</v>
      </c>
      <c r="AE229" s="103">
        <v>1</v>
      </c>
      <c r="AF229" s="103">
        <v>82</v>
      </c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2">
        <v>19</v>
      </c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4">
        <v>43983</v>
      </c>
      <c r="BY229" s="103">
        <f>DAY(EOMONTH(Base_Encuestas[[#This Row],[FECHA]],0))</f>
        <v>30</v>
      </c>
      <c r="BZ22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9" s="105">
        <f>+YEAR(Base_Encuestas[[#This Row],[FECHA]])</f>
        <v>2020</v>
      </c>
    </row>
    <row r="230" spans="1:79">
      <c r="A230" s="100" t="s">
        <v>76</v>
      </c>
      <c r="B230" s="100" t="s">
        <v>77</v>
      </c>
      <c r="C230" s="100" t="s">
        <v>78</v>
      </c>
      <c r="D230" s="102">
        <v>20</v>
      </c>
      <c r="E230" s="103">
        <v>20</v>
      </c>
      <c r="F230" s="103"/>
      <c r="G230" s="103"/>
      <c r="H230" s="103"/>
      <c r="I230" s="103"/>
      <c r="J230" s="105"/>
      <c r="K230" s="101"/>
      <c r="L230" s="101"/>
      <c r="M230" s="101"/>
      <c r="N230" s="101"/>
      <c r="O230" s="101"/>
      <c r="P230" s="102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>
        <v>0</v>
      </c>
      <c r="AB230" s="103">
        <v>0</v>
      </c>
      <c r="AC230" s="103">
        <v>0</v>
      </c>
      <c r="AD230" s="103">
        <v>0</v>
      </c>
      <c r="AE230" s="103">
        <v>0</v>
      </c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8">
        <v>5</v>
      </c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4">
        <v>43983</v>
      </c>
      <c r="BY230" s="103">
        <f>DAY(EOMONTH(Base_Encuestas[[#This Row],[FECHA]],0))</f>
        <v>30</v>
      </c>
      <c r="BZ23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0" s="105">
        <f>+YEAR(Base_Encuestas[[#This Row],[FECHA]])</f>
        <v>2020</v>
      </c>
    </row>
    <row r="231" spans="1:79">
      <c r="A231" s="100" t="s">
        <v>82</v>
      </c>
      <c r="B231" s="100" t="s">
        <v>88</v>
      </c>
      <c r="C231" s="100" t="s">
        <v>78</v>
      </c>
      <c r="D231" s="102">
        <v>128</v>
      </c>
      <c r="E231" s="103">
        <v>194</v>
      </c>
      <c r="F231" s="103"/>
      <c r="G231" s="103"/>
      <c r="H231" s="103"/>
      <c r="I231" s="103">
        <v>11168</v>
      </c>
      <c r="J231" s="105">
        <f>Base_Encuestas[[#This Row],[VENTAS POR ALOJAMIENTO DURANTE EL MES DE LA ENCUESTA]]/1000</f>
        <v>11.167999999999999</v>
      </c>
      <c r="K231" s="101"/>
      <c r="L231" s="101"/>
      <c r="M231" s="101"/>
      <c r="N231" s="101"/>
      <c r="O231" s="101"/>
      <c r="P231" s="102">
        <v>189</v>
      </c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>
        <v>189</v>
      </c>
      <c r="AB231" s="103">
        <v>0</v>
      </c>
      <c r="AC231" s="103">
        <v>189</v>
      </c>
      <c r="AD231" s="103">
        <v>189</v>
      </c>
      <c r="AE231" s="103">
        <v>0</v>
      </c>
      <c r="AF231" s="103">
        <v>189</v>
      </c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2">
        <v>42</v>
      </c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4">
        <v>43983</v>
      </c>
      <c r="BY231" s="103">
        <f>DAY(EOMONTH(Base_Encuestas[[#This Row],[FECHA]],0))</f>
        <v>30</v>
      </c>
      <c r="BZ23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1" s="105">
        <f>+YEAR(Base_Encuestas[[#This Row],[FECHA]])</f>
        <v>2020</v>
      </c>
    </row>
    <row r="232" spans="1:79">
      <c r="A232" s="100" t="s">
        <v>82</v>
      </c>
      <c r="B232" s="100" t="s">
        <v>88</v>
      </c>
      <c r="C232" s="100" t="s">
        <v>78</v>
      </c>
      <c r="D232" s="102">
        <v>90</v>
      </c>
      <c r="E232" s="103">
        <v>110</v>
      </c>
      <c r="F232" s="103"/>
      <c r="G232" s="103"/>
      <c r="H232" s="103"/>
      <c r="I232" s="103">
        <v>7000</v>
      </c>
      <c r="J232" s="105">
        <f>Base_Encuestas[[#This Row],[VENTAS POR ALOJAMIENTO DURANTE EL MES DE LA ENCUESTA]]/1000</f>
        <v>7</v>
      </c>
      <c r="K232" s="101"/>
      <c r="L232" s="101"/>
      <c r="M232" s="101"/>
      <c r="N232" s="101"/>
      <c r="O232" s="101"/>
      <c r="P232" s="102">
        <v>112</v>
      </c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>
        <v>112</v>
      </c>
      <c r="AB232" s="103">
        <v>0</v>
      </c>
      <c r="AC232" s="103">
        <v>112</v>
      </c>
      <c r="AD232" s="103">
        <v>112</v>
      </c>
      <c r="AE232" s="103">
        <v>0</v>
      </c>
      <c r="AF232" s="103">
        <v>112</v>
      </c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8">
        <v>40</v>
      </c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4">
        <v>43983</v>
      </c>
      <c r="BY232" s="103">
        <f>DAY(EOMONTH(Base_Encuestas[[#This Row],[FECHA]],0))</f>
        <v>30</v>
      </c>
      <c r="BZ23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2" s="105">
        <f>+YEAR(Base_Encuestas[[#This Row],[FECHA]])</f>
        <v>2020</v>
      </c>
    </row>
    <row r="233" spans="1:79">
      <c r="A233" s="100" t="s">
        <v>103</v>
      </c>
      <c r="B233" s="100" t="s">
        <v>88</v>
      </c>
      <c r="C233" s="100" t="s">
        <v>95</v>
      </c>
      <c r="D233" s="102">
        <v>10</v>
      </c>
      <c r="E233" s="103">
        <v>24</v>
      </c>
      <c r="F233" s="103"/>
      <c r="G233" s="103"/>
      <c r="H233" s="103"/>
      <c r="I233" s="103">
        <v>416.9</v>
      </c>
      <c r="J233" s="105">
        <f>Base_Encuestas[[#This Row],[VENTAS POR ALOJAMIENTO DURANTE EL MES DE LA ENCUESTA]]/1000</f>
        <v>0.41689999999999999</v>
      </c>
      <c r="K233" s="101"/>
      <c r="L233" s="101"/>
      <c r="M233" s="101"/>
      <c r="N233" s="101"/>
      <c r="O233" s="101"/>
      <c r="P233" s="102">
        <v>4</v>
      </c>
      <c r="Q233" s="103">
        <v>0</v>
      </c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>
        <v>6</v>
      </c>
      <c r="AB233" s="103">
        <v>0</v>
      </c>
      <c r="AC233" s="103">
        <v>6</v>
      </c>
      <c r="AD233" s="103">
        <v>11</v>
      </c>
      <c r="AE233" s="103">
        <v>0</v>
      </c>
      <c r="AF233" s="103">
        <v>11</v>
      </c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2">
        <v>2</v>
      </c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4">
        <v>43983</v>
      </c>
      <c r="BY233" s="103">
        <f>DAY(EOMONTH(Base_Encuestas[[#This Row],[FECHA]],0))</f>
        <v>30</v>
      </c>
      <c r="BZ23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3" s="105">
        <f>+YEAR(Base_Encuestas[[#This Row],[FECHA]])</f>
        <v>2020</v>
      </c>
    </row>
    <row r="234" spans="1:79">
      <c r="A234" s="100" t="s">
        <v>93</v>
      </c>
      <c r="B234" s="100" t="s">
        <v>77</v>
      </c>
      <c r="C234" s="100" t="s">
        <v>96</v>
      </c>
      <c r="D234" s="102">
        <v>20</v>
      </c>
      <c r="E234" s="103">
        <v>31</v>
      </c>
      <c r="F234" s="103"/>
      <c r="G234" s="103"/>
      <c r="H234" s="103"/>
      <c r="I234" s="103"/>
      <c r="J234" s="105"/>
      <c r="K234" s="101"/>
      <c r="L234" s="101"/>
      <c r="M234" s="101"/>
      <c r="N234" s="101"/>
      <c r="O234" s="101"/>
      <c r="P234" s="102"/>
      <c r="Q234" s="103">
        <v>0</v>
      </c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>
        <v>0</v>
      </c>
      <c r="AB234" s="103">
        <v>0</v>
      </c>
      <c r="AC234" s="103"/>
      <c r="AD234" s="103">
        <v>0</v>
      </c>
      <c r="AE234" s="103">
        <v>0</v>
      </c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8">
        <v>1</v>
      </c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4">
        <v>43983</v>
      </c>
      <c r="BY234" s="103">
        <f>DAY(EOMONTH(Base_Encuestas[[#This Row],[FECHA]],0))</f>
        <v>30</v>
      </c>
      <c r="BZ23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4" s="105">
        <f>+YEAR(Base_Encuestas[[#This Row],[FECHA]])</f>
        <v>2020</v>
      </c>
    </row>
    <row r="235" spans="1:79">
      <c r="A235" s="100" t="s">
        <v>87</v>
      </c>
      <c r="B235" s="100" t="s">
        <v>77</v>
      </c>
      <c r="C235" s="100" t="s">
        <v>95</v>
      </c>
      <c r="D235" s="102">
        <v>10</v>
      </c>
      <c r="E235" s="103">
        <v>30</v>
      </c>
      <c r="F235" s="103"/>
      <c r="G235" s="103"/>
      <c r="H235" s="103"/>
      <c r="I235" s="103">
        <v>150</v>
      </c>
      <c r="J235" s="105">
        <f>Base_Encuestas[[#This Row],[VENTAS POR ALOJAMIENTO DURANTE EL MES DE LA ENCUESTA]]/1000</f>
        <v>0.15</v>
      </c>
      <c r="K235" s="101"/>
      <c r="L235" s="101"/>
      <c r="M235" s="101"/>
      <c r="N235" s="101"/>
      <c r="O235" s="101"/>
      <c r="P235" s="102">
        <v>5</v>
      </c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>
        <v>5</v>
      </c>
      <c r="AB235" s="103">
        <v>0</v>
      </c>
      <c r="AC235" s="103">
        <v>5</v>
      </c>
      <c r="AD235" s="103">
        <v>7</v>
      </c>
      <c r="AE235" s="103">
        <v>0</v>
      </c>
      <c r="AF235" s="103">
        <v>7</v>
      </c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2">
        <v>6</v>
      </c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4">
        <v>43983</v>
      </c>
      <c r="BY235" s="103">
        <f>DAY(EOMONTH(Base_Encuestas[[#This Row],[FECHA]],0))</f>
        <v>30</v>
      </c>
      <c r="BZ23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5" s="105">
        <f>+YEAR(Base_Encuestas[[#This Row],[FECHA]])</f>
        <v>2020</v>
      </c>
    </row>
    <row r="236" spans="1:79">
      <c r="A236" s="100" t="s">
        <v>97</v>
      </c>
      <c r="B236" s="100" t="s">
        <v>77</v>
      </c>
      <c r="C236" s="100" t="s">
        <v>78</v>
      </c>
      <c r="D236" s="102">
        <v>6</v>
      </c>
      <c r="E236" s="103">
        <v>12</v>
      </c>
      <c r="F236" s="103"/>
      <c r="G236" s="103"/>
      <c r="H236" s="103"/>
      <c r="I236" s="103"/>
      <c r="J236" s="105"/>
      <c r="K236" s="101"/>
      <c r="L236" s="101"/>
      <c r="M236" s="101"/>
      <c r="N236" s="101"/>
      <c r="O236" s="101"/>
      <c r="P236" s="102"/>
      <c r="Q236" s="103">
        <v>0</v>
      </c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8">
        <v>5</v>
      </c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4">
        <v>43983</v>
      </c>
      <c r="BY236" s="103">
        <f>DAY(EOMONTH(Base_Encuestas[[#This Row],[FECHA]],0))</f>
        <v>30</v>
      </c>
      <c r="BZ23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6" s="105">
        <f>+YEAR(Base_Encuestas[[#This Row],[FECHA]])</f>
        <v>2020</v>
      </c>
    </row>
    <row r="237" spans="1:79">
      <c r="A237" s="100" t="s">
        <v>76</v>
      </c>
      <c r="B237" s="100" t="s">
        <v>77</v>
      </c>
      <c r="C237" s="100" t="s">
        <v>78</v>
      </c>
      <c r="D237" s="102">
        <v>0</v>
      </c>
      <c r="E237" s="103">
        <v>0</v>
      </c>
      <c r="F237" s="103"/>
      <c r="G237" s="103"/>
      <c r="H237" s="103"/>
      <c r="I237" s="103"/>
      <c r="J237" s="105"/>
      <c r="K237" s="101"/>
      <c r="L237" s="101"/>
      <c r="M237" s="101"/>
      <c r="N237" s="101"/>
      <c r="O237" s="101"/>
      <c r="P237" s="102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>
        <v>0</v>
      </c>
      <c r="AB237" s="103">
        <v>0</v>
      </c>
      <c r="AC237" s="103">
        <v>0</v>
      </c>
      <c r="AD237" s="103">
        <v>0</v>
      </c>
      <c r="AE237" s="103">
        <v>0</v>
      </c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2">
        <v>12</v>
      </c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4">
        <v>43983</v>
      </c>
      <c r="BY237" s="103">
        <f>DAY(EOMONTH(Base_Encuestas[[#This Row],[FECHA]],0))</f>
        <v>30</v>
      </c>
      <c r="BZ23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7" s="105">
        <f>+YEAR(Base_Encuestas[[#This Row],[FECHA]])</f>
        <v>2020</v>
      </c>
    </row>
    <row r="238" spans="1:79">
      <c r="A238" s="100" t="s">
        <v>93</v>
      </c>
      <c r="B238" s="100" t="s">
        <v>77</v>
      </c>
      <c r="C238" s="100" t="s">
        <v>78</v>
      </c>
      <c r="D238" s="102">
        <v>18</v>
      </c>
      <c r="E238" s="103">
        <v>44</v>
      </c>
      <c r="F238" s="103"/>
      <c r="G238" s="103"/>
      <c r="H238" s="103"/>
      <c r="I238" s="103">
        <v>7800</v>
      </c>
      <c r="J238" s="105">
        <f>Base_Encuestas[[#This Row],[VENTAS POR ALOJAMIENTO DURANTE EL MES DE LA ENCUESTA]]/1000</f>
        <v>7.8</v>
      </c>
      <c r="K238" s="101"/>
      <c r="L238" s="101"/>
      <c r="M238" s="101"/>
      <c r="N238" s="101"/>
      <c r="O238" s="101"/>
      <c r="P238" s="102">
        <v>176</v>
      </c>
      <c r="Q238" s="103">
        <v>0</v>
      </c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>
        <v>4</v>
      </c>
      <c r="AB238" s="103">
        <v>0</v>
      </c>
      <c r="AC238" s="103">
        <v>4</v>
      </c>
      <c r="AD238" s="103">
        <v>4</v>
      </c>
      <c r="AE238" s="103">
        <v>0</v>
      </c>
      <c r="AF238" s="103">
        <v>4</v>
      </c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8">
        <v>6</v>
      </c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4">
        <v>43983</v>
      </c>
      <c r="BY238" s="103">
        <f>DAY(EOMONTH(Base_Encuestas[[#This Row],[FECHA]],0))</f>
        <v>30</v>
      </c>
      <c r="BZ23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8" s="105">
        <f>+YEAR(Base_Encuestas[[#This Row],[FECHA]])</f>
        <v>2020</v>
      </c>
    </row>
    <row r="239" spans="1:79">
      <c r="A239" s="100" t="s">
        <v>82</v>
      </c>
      <c r="B239" s="100" t="s">
        <v>77</v>
      </c>
      <c r="C239" s="100" t="s">
        <v>78</v>
      </c>
      <c r="D239" s="102">
        <v>12</v>
      </c>
      <c r="E239" s="103">
        <v>33</v>
      </c>
      <c r="F239" s="103"/>
      <c r="G239" s="103"/>
      <c r="H239" s="103"/>
      <c r="I239" s="103">
        <v>3005</v>
      </c>
      <c r="J239" s="105">
        <f>Base_Encuestas[[#This Row],[VENTAS POR ALOJAMIENTO DURANTE EL MES DE LA ENCUESTA]]/1000</f>
        <v>3.0049999999999999</v>
      </c>
      <c r="K239" s="101"/>
      <c r="L239" s="101"/>
      <c r="M239" s="101"/>
      <c r="N239" s="101"/>
      <c r="O239" s="101"/>
      <c r="P239" s="102">
        <v>12</v>
      </c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>
        <v>11</v>
      </c>
      <c r="AB239" s="103">
        <v>0</v>
      </c>
      <c r="AC239" s="103">
        <v>11</v>
      </c>
      <c r="AD239" s="103">
        <v>100</v>
      </c>
      <c r="AE239" s="103">
        <v>0</v>
      </c>
      <c r="AF239" s="103">
        <v>100</v>
      </c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2">
        <v>6</v>
      </c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4">
        <v>43983</v>
      </c>
      <c r="BY239" s="103">
        <f>DAY(EOMONTH(Base_Encuestas[[#This Row],[FECHA]],0))</f>
        <v>30</v>
      </c>
      <c r="BZ23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9" s="105">
        <f>+YEAR(Base_Encuestas[[#This Row],[FECHA]])</f>
        <v>2020</v>
      </c>
    </row>
    <row r="240" spans="1:79">
      <c r="A240" s="100" t="s">
        <v>93</v>
      </c>
      <c r="B240" s="100" t="s">
        <v>94</v>
      </c>
      <c r="C240" s="100" t="s">
        <v>78</v>
      </c>
      <c r="D240" s="102">
        <v>150</v>
      </c>
      <c r="E240" s="103">
        <v>300</v>
      </c>
      <c r="F240" s="103"/>
      <c r="G240" s="103"/>
      <c r="H240" s="103"/>
      <c r="I240" s="103">
        <v>24758</v>
      </c>
      <c r="J240" s="105">
        <f>Base_Encuestas[[#This Row],[VENTAS POR ALOJAMIENTO DURANTE EL MES DE LA ENCUESTA]]/1000</f>
        <v>24.757999999999999</v>
      </c>
      <c r="K240" s="101"/>
      <c r="L240" s="101"/>
      <c r="M240" s="101"/>
      <c r="N240" s="101"/>
      <c r="O240" s="101"/>
      <c r="P240" s="102">
        <v>270</v>
      </c>
      <c r="Q240" s="103">
        <v>66</v>
      </c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>
        <v>120</v>
      </c>
      <c r="AB240" s="103">
        <v>0</v>
      </c>
      <c r="AC240" s="103">
        <v>120</v>
      </c>
      <c r="AD240" s="103">
        <v>270</v>
      </c>
      <c r="AE240" s="103">
        <v>0</v>
      </c>
      <c r="AF240" s="103">
        <v>270</v>
      </c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4">
        <v>43983</v>
      </c>
      <c r="BY240" s="103">
        <f>DAY(EOMONTH(Base_Encuestas[[#This Row],[FECHA]],0))</f>
        <v>30</v>
      </c>
      <c r="BZ24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40" s="105">
        <f>+YEAR(Base_Encuestas[[#This Row],[FECHA]])</f>
        <v>2020</v>
      </c>
    </row>
    <row r="241" spans="1:79">
      <c r="A241" s="100" t="s">
        <v>76</v>
      </c>
      <c r="B241" s="100" t="s">
        <v>209</v>
      </c>
      <c r="C241" s="100" t="s">
        <v>78</v>
      </c>
      <c r="D241" s="102">
        <v>40</v>
      </c>
      <c r="E241" s="103">
        <v>2100</v>
      </c>
      <c r="F241" s="103"/>
      <c r="G241" s="103"/>
      <c r="H241" s="103"/>
      <c r="I241" s="103"/>
      <c r="J241" s="105"/>
      <c r="K241" s="101"/>
      <c r="L241" s="101"/>
      <c r="M241" s="101"/>
      <c r="N241" s="101"/>
      <c r="O241" s="101"/>
      <c r="P241" s="102"/>
      <c r="Q241" s="103">
        <v>10</v>
      </c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>
        <v>7</v>
      </c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4">
        <v>44013</v>
      </c>
      <c r="BY241" s="103">
        <f>DAY(EOMONTH(Base_Encuestas[[#This Row],[FECHA]],0))</f>
        <v>31</v>
      </c>
      <c r="BZ24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1" s="105">
        <f>+YEAR(Base_Encuestas[[#This Row],[FECHA]])</f>
        <v>2020</v>
      </c>
    </row>
    <row r="242" spans="1:79">
      <c r="A242" s="100" t="s">
        <v>97</v>
      </c>
      <c r="B242" s="100" t="s">
        <v>223</v>
      </c>
      <c r="C242" s="100" t="s">
        <v>78</v>
      </c>
      <c r="D242" s="102">
        <v>18</v>
      </c>
      <c r="E242" s="103">
        <v>930</v>
      </c>
      <c r="F242" s="103"/>
      <c r="G242" s="103"/>
      <c r="H242" s="103"/>
      <c r="I242" s="103"/>
      <c r="J242" s="105"/>
      <c r="K242" s="101"/>
      <c r="L242" s="101"/>
      <c r="M242" s="101"/>
      <c r="N242" s="101"/>
      <c r="O242" s="101"/>
      <c r="P242" s="102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>
        <v>4</v>
      </c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4">
        <v>44013</v>
      </c>
      <c r="BY242" s="103">
        <f>DAY(EOMONTH(Base_Encuestas[[#This Row],[FECHA]],0))</f>
        <v>31</v>
      </c>
      <c r="BZ24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2" s="105">
        <f>+YEAR(Base_Encuestas[[#This Row],[FECHA]])</f>
        <v>2020</v>
      </c>
    </row>
    <row r="243" spans="1:79">
      <c r="A243" s="100" t="s">
        <v>82</v>
      </c>
      <c r="B243" s="100" t="s">
        <v>223</v>
      </c>
      <c r="C243" s="100" t="s">
        <v>78</v>
      </c>
      <c r="D243" s="102">
        <v>24</v>
      </c>
      <c r="E243" s="103">
        <v>24</v>
      </c>
      <c r="F243" s="103"/>
      <c r="G243" s="103"/>
      <c r="H243" s="103"/>
      <c r="I243" s="103"/>
      <c r="J243" s="105"/>
      <c r="K243" s="101"/>
      <c r="L243" s="101"/>
      <c r="M243" s="101"/>
      <c r="N243" s="101"/>
      <c r="O243" s="101"/>
      <c r="P243" s="102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4">
        <v>44013</v>
      </c>
      <c r="BY243" s="103">
        <f>DAY(EOMONTH(Base_Encuestas[[#This Row],[FECHA]],0))</f>
        <v>31</v>
      </c>
      <c r="BZ24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3" s="105">
        <f>+YEAR(Base_Encuestas[[#This Row],[FECHA]])</f>
        <v>2020</v>
      </c>
    </row>
    <row r="244" spans="1:79">
      <c r="A244" s="100" t="s">
        <v>76</v>
      </c>
      <c r="B244" s="100" t="s">
        <v>223</v>
      </c>
      <c r="C244" s="100" t="s">
        <v>78</v>
      </c>
      <c r="D244" s="102">
        <v>86</v>
      </c>
      <c r="E244" s="103">
        <v>2666</v>
      </c>
      <c r="F244" s="103"/>
      <c r="G244" s="103"/>
      <c r="H244" s="103"/>
      <c r="I244" s="103">
        <v>3955</v>
      </c>
      <c r="J244" s="105">
        <f>Base_Encuestas[[#This Row],[VENTAS POR ALOJAMIENTO DURANTE EL MES DE LA ENCUESTA]]/1000</f>
        <v>3.9550000000000001</v>
      </c>
      <c r="K244" s="101"/>
      <c r="L244" s="101"/>
      <c r="M244" s="101"/>
      <c r="N244" s="101"/>
      <c r="O244" s="101"/>
      <c r="P244" s="102">
        <v>67</v>
      </c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>
        <v>76</v>
      </c>
      <c r="AB244" s="103">
        <v>7</v>
      </c>
      <c r="AC244" s="103">
        <v>83</v>
      </c>
      <c r="AD244" s="103">
        <v>76</v>
      </c>
      <c r="AE244" s="103">
        <v>7</v>
      </c>
      <c r="AF244" s="103">
        <v>83</v>
      </c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>
        <v>51</v>
      </c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4">
        <v>44013</v>
      </c>
      <c r="BY244" s="103">
        <f>DAY(EOMONTH(Base_Encuestas[[#This Row],[FECHA]],0))</f>
        <v>31</v>
      </c>
      <c r="BZ24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4" s="105">
        <f>+YEAR(Base_Encuestas[[#This Row],[FECHA]])</f>
        <v>2020</v>
      </c>
    </row>
    <row r="245" spans="1:79">
      <c r="A245" s="100" t="s">
        <v>82</v>
      </c>
      <c r="B245" s="100" t="s">
        <v>209</v>
      </c>
      <c r="C245" s="100" t="s">
        <v>78</v>
      </c>
      <c r="D245" s="102">
        <v>60</v>
      </c>
      <c r="E245" s="103">
        <v>148</v>
      </c>
      <c r="F245" s="103"/>
      <c r="G245" s="103"/>
      <c r="H245" s="103"/>
      <c r="I245" s="103">
        <v>2664.5</v>
      </c>
      <c r="J245" s="105">
        <f>Base_Encuestas[[#This Row],[VENTAS POR ALOJAMIENTO DURANTE EL MES DE LA ENCUESTA]]/1000</f>
        <v>2.6644999999999999</v>
      </c>
      <c r="K245" s="101"/>
      <c r="L245" s="101"/>
      <c r="M245" s="101"/>
      <c r="N245" s="101"/>
      <c r="O245" s="101"/>
      <c r="P245" s="102">
        <v>78</v>
      </c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>
        <v>78</v>
      </c>
      <c r="AB245" s="103"/>
      <c r="AC245" s="103">
        <v>78</v>
      </c>
      <c r="AD245" s="103">
        <v>78</v>
      </c>
      <c r="AE245" s="103"/>
      <c r="AF245" s="103">
        <v>78</v>
      </c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>
        <v>13</v>
      </c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4">
        <v>44013</v>
      </c>
      <c r="BY245" s="103">
        <f>DAY(EOMONTH(Base_Encuestas[[#This Row],[FECHA]],0))</f>
        <v>31</v>
      </c>
      <c r="BZ24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5" s="105">
        <f>+YEAR(Base_Encuestas[[#This Row],[FECHA]])</f>
        <v>2020</v>
      </c>
    </row>
    <row r="246" spans="1:79">
      <c r="A246" s="100" t="s">
        <v>87</v>
      </c>
      <c r="B246" s="100" t="s">
        <v>209</v>
      </c>
      <c r="C246" s="100" t="s">
        <v>89</v>
      </c>
      <c r="D246" s="102">
        <v>12</v>
      </c>
      <c r="E246" s="103">
        <v>385</v>
      </c>
      <c r="F246" s="103"/>
      <c r="G246" s="103"/>
      <c r="H246" s="103"/>
      <c r="I246" s="103"/>
      <c r="J246" s="105"/>
      <c r="K246" s="101"/>
      <c r="L246" s="101"/>
      <c r="M246" s="101"/>
      <c r="N246" s="101"/>
      <c r="O246" s="101"/>
      <c r="P246" s="102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>
        <v>6</v>
      </c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  <c r="BF246" s="103"/>
      <c r="BG246" s="103"/>
      <c r="BH246" s="103"/>
      <c r="BI246" s="103"/>
      <c r="BJ246" s="103"/>
      <c r="BK246" s="103"/>
      <c r="BL246" s="103"/>
      <c r="BM246" s="103"/>
      <c r="BN246" s="103"/>
      <c r="BO246" s="103"/>
      <c r="BP246" s="103"/>
      <c r="BQ246" s="103"/>
      <c r="BR246" s="103"/>
      <c r="BS246" s="103"/>
      <c r="BT246" s="103"/>
      <c r="BU246" s="103"/>
      <c r="BV246" s="103"/>
      <c r="BW246" s="103"/>
      <c r="BX246" s="104">
        <v>44013</v>
      </c>
      <c r="BY246" s="103">
        <f>DAY(EOMONTH(Base_Encuestas[[#This Row],[FECHA]],0))</f>
        <v>31</v>
      </c>
      <c r="BZ24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6" s="105">
        <f>+YEAR(Base_Encuestas[[#This Row],[FECHA]])</f>
        <v>2020</v>
      </c>
    </row>
    <row r="247" spans="1:79">
      <c r="A247" s="100" t="s">
        <v>82</v>
      </c>
      <c r="B247" s="100" t="s">
        <v>209</v>
      </c>
      <c r="C247" s="100" t="s">
        <v>95</v>
      </c>
      <c r="D247" s="102">
        <v>20</v>
      </c>
      <c r="E247" s="103">
        <v>60</v>
      </c>
      <c r="F247" s="103"/>
      <c r="G247" s="103"/>
      <c r="H247" s="103"/>
      <c r="I247" s="103">
        <v>500</v>
      </c>
      <c r="J247" s="105">
        <f>Base_Encuestas[[#This Row],[VENTAS POR ALOJAMIENTO DURANTE EL MES DE LA ENCUESTA]]/1000</f>
        <v>0.5</v>
      </c>
      <c r="K247" s="101"/>
      <c r="L247" s="101"/>
      <c r="M247" s="101"/>
      <c r="N247" s="101"/>
      <c r="O247" s="101"/>
      <c r="P247" s="102">
        <v>2</v>
      </c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>
        <v>6</v>
      </c>
      <c r="AB247" s="103"/>
      <c r="AC247" s="103">
        <v>6</v>
      </c>
      <c r="AD247" s="103">
        <v>6</v>
      </c>
      <c r="AE247" s="103"/>
      <c r="AF247" s="103">
        <v>6</v>
      </c>
      <c r="AG247" s="103"/>
      <c r="AH247" s="103"/>
      <c r="AI247" s="103"/>
      <c r="AJ247" s="103"/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>
        <v>4</v>
      </c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  <c r="BF247" s="103"/>
      <c r="BG247" s="103"/>
      <c r="BH247" s="103"/>
      <c r="BI247" s="103"/>
      <c r="BJ247" s="103"/>
      <c r="BK247" s="103"/>
      <c r="BL247" s="103"/>
      <c r="BM247" s="103"/>
      <c r="BN247" s="103"/>
      <c r="BO247" s="103"/>
      <c r="BP247" s="103"/>
      <c r="BQ247" s="103"/>
      <c r="BR247" s="103"/>
      <c r="BS247" s="103"/>
      <c r="BT247" s="103"/>
      <c r="BU247" s="103"/>
      <c r="BV247" s="103"/>
      <c r="BW247" s="103"/>
      <c r="BX247" s="104">
        <v>44013</v>
      </c>
      <c r="BY247" s="103">
        <f>DAY(EOMONTH(Base_Encuestas[[#This Row],[FECHA]],0))</f>
        <v>31</v>
      </c>
      <c r="BZ24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7" s="105">
        <f>+YEAR(Base_Encuestas[[#This Row],[FECHA]])</f>
        <v>2020</v>
      </c>
    </row>
    <row r="248" spans="1:79">
      <c r="A248" s="100" t="s">
        <v>82</v>
      </c>
      <c r="B248" s="100" t="s">
        <v>223</v>
      </c>
      <c r="C248" s="100" t="s">
        <v>78</v>
      </c>
      <c r="D248" s="102">
        <v>142</v>
      </c>
      <c r="E248" s="103"/>
      <c r="F248" s="103"/>
      <c r="G248" s="103"/>
      <c r="H248" s="103"/>
      <c r="I248" s="103"/>
      <c r="J248" s="105"/>
      <c r="K248" s="101"/>
      <c r="L248" s="101"/>
      <c r="M248" s="101"/>
      <c r="N248" s="101"/>
      <c r="O248" s="101"/>
      <c r="P248" s="102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>
        <v>22</v>
      </c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  <c r="BF248" s="103"/>
      <c r="BG248" s="103"/>
      <c r="BH248" s="103"/>
      <c r="BI248" s="103"/>
      <c r="BJ248" s="103"/>
      <c r="BK248" s="103"/>
      <c r="BL248" s="103"/>
      <c r="BM248" s="103"/>
      <c r="BN248" s="103"/>
      <c r="BO248" s="103"/>
      <c r="BP248" s="103"/>
      <c r="BQ248" s="103"/>
      <c r="BR248" s="103"/>
      <c r="BS248" s="103"/>
      <c r="BT248" s="103"/>
      <c r="BU248" s="103"/>
      <c r="BV248" s="103"/>
      <c r="BW248" s="103"/>
      <c r="BX248" s="104">
        <v>44013</v>
      </c>
      <c r="BY248" s="103">
        <f>DAY(EOMONTH(Base_Encuestas[[#This Row],[FECHA]],0))</f>
        <v>31</v>
      </c>
      <c r="BZ24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8" s="105">
        <f>+YEAR(Base_Encuestas[[#This Row],[FECHA]])</f>
        <v>2020</v>
      </c>
    </row>
    <row r="249" spans="1:79">
      <c r="A249" s="100" t="s">
        <v>76</v>
      </c>
      <c r="B249" s="100" t="s">
        <v>209</v>
      </c>
      <c r="C249" s="100" t="s">
        <v>78</v>
      </c>
      <c r="D249" s="102">
        <v>20</v>
      </c>
      <c r="E249" s="103">
        <v>30</v>
      </c>
      <c r="F249" s="103"/>
      <c r="G249" s="103"/>
      <c r="H249" s="103"/>
      <c r="I249" s="103">
        <v>5348.15</v>
      </c>
      <c r="J249" s="105">
        <f>Base_Encuestas[[#This Row],[VENTAS POR ALOJAMIENTO DURANTE EL MES DE LA ENCUESTA]]/1000</f>
        <v>5.3481499999999995</v>
      </c>
      <c r="K249" s="101"/>
      <c r="L249" s="101"/>
      <c r="M249" s="101"/>
      <c r="N249" s="101"/>
      <c r="O249" s="101"/>
      <c r="P249" s="102">
        <v>46</v>
      </c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>
        <v>59</v>
      </c>
      <c r="AB249" s="103"/>
      <c r="AC249" s="103">
        <v>59</v>
      </c>
      <c r="AD249" s="103">
        <v>148</v>
      </c>
      <c r="AE249" s="103"/>
      <c r="AF249" s="103">
        <v>148</v>
      </c>
      <c r="AG249" s="103"/>
      <c r="AH249" s="103"/>
      <c r="AI249" s="103"/>
      <c r="AJ249" s="103"/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>
        <v>18</v>
      </c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  <c r="BF249" s="103"/>
      <c r="BG249" s="103"/>
      <c r="BH249" s="103"/>
      <c r="BI249" s="103"/>
      <c r="BJ249" s="103"/>
      <c r="BK249" s="103"/>
      <c r="BL249" s="103"/>
      <c r="BM249" s="103"/>
      <c r="BN249" s="103"/>
      <c r="BO249" s="103"/>
      <c r="BP249" s="103"/>
      <c r="BQ249" s="103"/>
      <c r="BR249" s="103"/>
      <c r="BS249" s="103"/>
      <c r="BT249" s="103"/>
      <c r="BU249" s="103"/>
      <c r="BV249" s="103"/>
      <c r="BW249" s="103"/>
      <c r="BX249" s="104">
        <v>44013</v>
      </c>
      <c r="BY249" s="103">
        <f>DAY(EOMONTH(Base_Encuestas[[#This Row],[FECHA]],0))</f>
        <v>31</v>
      </c>
      <c r="BZ24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9" s="105">
        <f>+YEAR(Base_Encuestas[[#This Row],[FECHA]])</f>
        <v>2020</v>
      </c>
    </row>
    <row r="250" spans="1:79">
      <c r="A250" s="100" t="s">
        <v>76</v>
      </c>
      <c r="B250" s="100" t="s">
        <v>209</v>
      </c>
      <c r="C250" s="100" t="s">
        <v>78</v>
      </c>
      <c r="D250" s="102">
        <v>20</v>
      </c>
      <c r="E250" s="103">
        <v>600</v>
      </c>
      <c r="F250" s="103"/>
      <c r="G250" s="103"/>
      <c r="H250" s="103"/>
      <c r="I250" s="103"/>
      <c r="J250" s="105"/>
      <c r="K250" s="101"/>
      <c r="L250" s="101"/>
      <c r="M250" s="101"/>
      <c r="N250" s="101"/>
      <c r="O250" s="101"/>
      <c r="P250" s="102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>
        <v>6</v>
      </c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  <c r="BG250" s="103"/>
      <c r="BH250" s="103"/>
      <c r="BI250" s="103"/>
      <c r="BJ250" s="103"/>
      <c r="BK250" s="103"/>
      <c r="BL250" s="103"/>
      <c r="BM250" s="103"/>
      <c r="BN250" s="103"/>
      <c r="BO250" s="103"/>
      <c r="BP250" s="103"/>
      <c r="BQ250" s="103"/>
      <c r="BR250" s="103"/>
      <c r="BS250" s="103"/>
      <c r="BT250" s="103"/>
      <c r="BU250" s="103"/>
      <c r="BV250" s="103"/>
      <c r="BW250" s="103"/>
      <c r="BX250" s="104">
        <v>44013</v>
      </c>
      <c r="BY250" s="103">
        <f>DAY(EOMONTH(Base_Encuestas[[#This Row],[FECHA]],0))</f>
        <v>31</v>
      </c>
      <c r="BZ25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0" s="105">
        <f>+YEAR(Base_Encuestas[[#This Row],[FECHA]])</f>
        <v>2020</v>
      </c>
    </row>
    <row r="251" spans="1:79">
      <c r="A251" s="100" t="s">
        <v>82</v>
      </c>
      <c r="B251" s="100" t="s">
        <v>209</v>
      </c>
      <c r="C251" s="100" t="s">
        <v>101</v>
      </c>
      <c r="D251" s="102">
        <v>44</v>
      </c>
      <c r="E251" s="103">
        <v>66</v>
      </c>
      <c r="F251" s="103"/>
      <c r="G251" s="103"/>
      <c r="H251" s="103"/>
      <c r="I251" s="103">
        <v>910</v>
      </c>
      <c r="J251" s="105">
        <f>Base_Encuestas[[#This Row],[VENTAS POR ALOJAMIENTO DURANTE EL MES DE LA ENCUESTA]]/1000</f>
        <v>0.91</v>
      </c>
      <c r="K251" s="101"/>
      <c r="L251" s="101"/>
      <c r="M251" s="101"/>
      <c r="N251" s="101"/>
      <c r="O251" s="101"/>
      <c r="P251" s="102">
        <v>44</v>
      </c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>
        <v>38</v>
      </c>
      <c r="AB251" s="103">
        <v>6</v>
      </c>
      <c r="AC251" s="103">
        <v>44</v>
      </c>
      <c r="AD251" s="103">
        <v>54</v>
      </c>
      <c r="AE251" s="103">
        <v>12</v>
      </c>
      <c r="AF251" s="103">
        <v>66</v>
      </c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>
        <v>2</v>
      </c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  <c r="BG251" s="103"/>
      <c r="BH251" s="103"/>
      <c r="BI251" s="103"/>
      <c r="BJ251" s="103"/>
      <c r="BK251" s="103"/>
      <c r="BL251" s="103"/>
      <c r="BM251" s="103"/>
      <c r="BN251" s="103"/>
      <c r="BO251" s="103"/>
      <c r="BP251" s="103"/>
      <c r="BQ251" s="103"/>
      <c r="BR251" s="103"/>
      <c r="BS251" s="103"/>
      <c r="BT251" s="103"/>
      <c r="BU251" s="103"/>
      <c r="BV251" s="103"/>
      <c r="BW251" s="103"/>
      <c r="BX251" s="104">
        <v>44013</v>
      </c>
      <c r="BY251" s="103">
        <f>DAY(EOMONTH(Base_Encuestas[[#This Row],[FECHA]],0))</f>
        <v>31</v>
      </c>
      <c r="BZ25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1" s="105">
        <f>+YEAR(Base_Encuestas[[#This Row],[FECHA]])</f>
        <v>2020</v>
      </c>
    </row>
    <row r="252" spans="1:79">
      <c r="A252" s="100" t="s">
        <v>82</v>
      </c>
      <c r="B252" s="100" t="s">
        <v>209</v>
      </c>
      <c r="C252" s="100" t="s">
        <v>78</v>
      </c>
      <c r="D252" s="102">
        <v>10</v>
      </c>
      <c r="E252" s="103">
        <v>3</v>
      </c>
      <c r="F252" s="103"/>
      <c r="G252" s="103"/>
      <c r="H252" s="103"/>
      <c r="I252" s="103">
        <v>1473.37</v>
      </c>
      <c r="J252" s="105">
        <f>Base_Encuestas[[#This Row],[VENTAS POR ALOJAMIENTO DURANTE EL MES DE LA ENCUESTA]]/1000</f>
        <v>1.4733699999999998</v>
      </c>
      <c r="K252" s="101"/>
      <c r="L252" s="101"/>
      <c r="M252" s="101"/>
      <c r="N252" s="101"/>
      <c r="O252" s="101"/>
      <c r="P252" s="102">
        <v>18</v>
      </c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>
        <v>19</v>
      </c>
      <c r="AB252" s="103"/>
      <c r="AC252" s="103">
        <v>19</v>
      </c>
      <c r="AD252" s="103">
        <v>19</v>
      </c>
      <c r="AE252" s="103"/>
      <c r="AF252" s="103">
        <v>19</v>
      </c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>
        <v>1</v>
      </c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  <c r="BG252" s="103"/>
      <c r="BH252" s="103"/>
      <c r="BI252" s="103"/>
      <c r="BJ252" s="103"/>
      <c r="BK252" s="103"/>
      <c r="BL252" s="103"/>
      <c r="BM252" s="103"/>
      <c r="BN252" s="103"/>
      <c r="BO252" s="103"/>
      <c r="BP252" s="103"/>
      <c r="BQ252" s="103"/>
      <c r="BR252" s="103"/>
      <c r="BS252" s="103"/>
      <c r="BT252" s="103"/>
      <c r="BU252" s="103"/>
      <c r="BV252" s="103"/>
      <c r="BW252" s="103"/>
      <c r="BX252" s="104">
        <v>44013</v>
      </c>
      <c r="BY252" s="103">
        <f>DAY(EOMONTH(Base_Encuestas[[#This Row],[FECHA]],0))</f>
        <v>31</v>
      </c>
      <c r="BZ25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2" s="105">
        <f>+YEAR(Base_Encuestas[[#This Row],[FECHA]])</f>
        <v>2020</v>
      </c>
    </row>
    <row r="253" spans="1:79">
      <c r="A253" s="100" t="s">
        <v>76</v>
      </c>
      <c r="B253" s="100" t="s">
        <v>209</v>
      </c>
      <c r="C253" s="100" t="s">
        <v>78</v>
      </c>
      <c r="D253" s="102">
        <v>10</v>
      </c>
      <c r="E253" s="103">
        <v>589</v>
      </c>
      <c r="F253" s="103"/>
      <c r="G253" s="103"/>
      <c r="H253" s="103"/>
      <c r="I253" s="103"/>
      <c r="J253" s="105"/>
      <c r="K253" s="101"/>
      <c r="L253" s="101"/>
      <c r="M253" s="101"/>
      <c r="N253" s="101"/>
      <c r="O253" s="101"/>
      <c r="P253" s="102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>
        <v>3</v>
      </c>
      <c r="AV253" s="103"/>
      <c r="AW253" s="103"/>
      <c r="AX253" s="103"/>
      <c r="AY253" s="103"/>
      <c r="AZ253" s="103"/>
      <c r="BA253" s="103"/>
      <c r="BB253" s="103"/>
      <c r="BC253" s="103"/>
      <c r="BD253" s="103"/>
      <c r="BE253" s="103"/>
      <c r="BF253" s="103"/>
      <c r="BG253" s="103"/>
      <c r="BH253" s="103"/>
      <c r="BI253" s="103"/>
      <c r="BJ253" s="103"/>
      <c r="BK253" s="103"/>
      <c r="BL253" s="103"/>
      <c r="BM253" s="103"/>
      <c r="BN253" s="103"/>
      <c r="BO253" s="103"/>
      <c r="BP253" s="103"/>
      <c r="BQ253" s="103"/>
      <c r="BR253" s="103"/>
      <c r="BS253" s="103"/>
      <c r="BT253" s="103"/>
      <c r="BU253" s="103"/>
      <c r="BV253" s="103"/>
      <c r="BW253" s="103"/>
      <c r="BX253" s="104">
        <v>44013</v>
      </c>
      <c r="BY253" s="103">
        <f>DAY(EOMONTH(Base_Encuestas[[#This Row],[FECHA]],0))</f>
        <v>31</v>
      </c>
      <c r="BZ25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3" s="105">
        <f>+YEAR(Base_Encuestas[[#This Row],[FECHA]])</f>
        <v>2020</v>
      </c>
    </row>
    <row r="254" spans="1:79">
      <c r="A254" s="100" t="s">
        <v>97</v>
      </c>
      <c r="B254" s="100" t="s">
        <v>209</v>
      </c>
      <c r="C254" s="100" t="s">
        <v>78</v>
      </c>
      <c r="D254" s="102">
        <v>10</v>
      </c>
      <c r="E254" s="103"/>
      <c r="F254" s="103"/>
      <c r="G254" s="103"/>
      <c r="H254" s="103"/>
      <c r="I254" s="103"/>
      <c r="J254" s="105"/>
      <c r="K254" s="101"/>
      <c r="L254" s="101"/>
      <c r="M254" s="101"/>
      <c r="N254" s="101"/>
      <c r="O254" s="101"/>
      <c r="P254" s="102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  <c r="BA254" s="103"/>
      <c r="BB254" s="103"/>
      <c r="BC254" s="103"/>
      <c r="BD254" s="103"/>
      <c r="BE254" s="103"/>
      <c r="BF254" s="103"/>
      <c r="BG254" s="103"/>
      <c r="BH254" s="103"/>
      <c r="BI254" s="103"/>
      <c r="BJ254" s="103"/>
      <c r="BK254" s="103"/>
      <c r="BL254" s="103"/>
      <c r="BM254" s="103"/>
      <c r="BN254" s="103"/>
      <c r="BO254" s="103"/>
      <c r="BP254" s="103"/>
      <c r="BQ254" s="103"/>
      <c r="BR254" s="103"/>
      <c r="BS254" s="103"/>
      <c r="BT254" s="103"/>
      <c r="BU254" s="103"/>
      <c r="BV254" s="103"/>
      <c r="BW254" s="103"/>
      <c r="BX254" s="104">
        <v>44013</v>
      </c>
      <c r="BY254" s="103">
        <f>DAY(EOMONTH(Base_Encuestas[[#This Row],[FECHA]],0))</f>
        <v>31</v>
      </c>
      <c r="BZ25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4" s="105">
        <f>+YEAR(Base_Encuestas[[#This Row],[FECHA]])</f>
        <v>2020</v>
      </c>
    </row>
    <row r="255" spans="1:79">
      <c r="A255" s="100" t="s">
        <v>93</v>
      </c>
      <c r="B255" s="100" t="s">
        <v>224</v>
      </c>
      <c r="C255" s="100" t="s">
        <v>95</v>
      </c>
      <c r="D255" s="102">
        <v>7</v>
      </c>
      <c r="E255" s="103">
        <v>7</v>
      </c>
      <c r="F255" s="103"/>
      <c r="G255" s="103"/>
      <c r="H255" s="103"/>
      <c r="I255" s="103">
        <v>394.04</v>
      </c>
      <c r="J255" s="105">
        <f>Base_Encuestas[[#This Row],[VENTAS POR ALOJAMIENTO DURANTE EL MES DE LA ENCUESTA]]/1000</f>
        <v>0.39404</v>
      </c>
      <c r="K255" s="101"/>
      <c r="L255" s="101"/>
      <c r="M255" s="101"/>
      <c r="N255" s="101"/>
      <c r="O255" s="101"/>
      <c r="P255" s="102">
        <v>4</v>
      </c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>
        <v>1</v>
      </c>
      <c r="AC255" s="103">
        <v>1</v>
      </c>
      <c r="AD255" s="103"/>
      <c r="AE255" s="103">
        <v>2</v>
      </c>
      <c r="AF255" s="103">
        <v>2</v>
      </c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>
        <v>1</v>
      </c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  <c r="BF255" s="103"/>
      <c r="BG255" s="103"/>
      <c r="BH255" s="103"/>
      <c r="BI255" s="103"/>
      <c r="BJ255" s="103"/>
      <c r="BK255" s="103"/>
      <c r="BL255" s="103"/>
      <c r="BM255" s="103"/>
      <c r="BN255" s="103"/>
      <c r="BO255" s="103"/>
      <c r="BP255" s="103"/>
      <c r="BQ255" s="103"/>
      <c r="BR255" s="103"/>
      <c r="BS255" s="103"/>
      <c r="BT255" s="103"/>
      <c r="BU255" s="103"/>
      <c r="BV255" s="103"/>
      <c r="BW255" s="103"/>
      <c r="BX255" s="104">
        <v>44013</v>
      </c>
      <c r="BY255" s="103">
        <f>DAY(EOMONTH(Base_Encuestas[[#This Row],[FECHA]],0))</f>
        <v>31</v>
      </c>
      <c r="BZ25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5" s="105">
        <f>+YEAR(Base_Encuestas[[#This Row],[FECHA]])</f>
        <v>2020</v>
      </c>
    </row>
    <row r="256" spans="1:79">
      <c r="A256" s="100" t="s">
        <v>93</v>
      </c>
      <c r="B256" s="100" t="s">
        <v>209</v>
      </c>
      <c r="C256" s="100" t="s">
        <v>96</v>
      </c>
      <c r="D256" s="102">
        <v>20</v>
      </c>
      <c r="E256" s="103">
        <v>33</v>
      </c>
      <c r="F256" s="103"/>
      <c r="G256" s="103"/>
      <c r="H256" s="103"/>
      <c r="I256" s="103"/>
      <c r="J256" s="105"/>
      <c r="K256" s="101"/>
      <c r="L256" s="101"/>
      <c r="M256" s="101"/>
      <c r="N256" s="101"/>
      <c r="O256" s="101"/>
      <c r="P256" s="102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  <c r="BF256" s="103"/>
      <c r="BG256" s="103"/>
      <c r="BH256" s="103"/>
      <c r="BI256" s="103"/>
      <c r="BJ256" s="103"/>
      <c r="BK256" s="103"/>
      <c r="BL256" s="103"/>
      <c r="BM256" s="103"/>
      <c r="BN256" s="103"/>
      <c r="BO256" s="103"/>
      <c r="BP256" s="103"/>
      <c r="BQ256" s="103"/>
      <c r="BR256" s="103"/>
      <c r="BS256" s="103"/>
      <c r="BT256" s="103"/>
      <c r="BU256" s="103"/>
      <c r="BV256" s="103"/>
      <c r="BW256" s="103"/>
      <c r="BX256" s="104">
        <v>44013</v>
      </c>
      <c r="BY256" s="103">
        <f>DAY(EOMONTH(Base_Encuestas[[#This Row],[FECHA]],0))</f>
        <v>31</v>
      </c>
      <c r="BZ25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6" s="105">
        <f>+YEAR(Base_Encuestas[[#This Row],[FECHA]])</f>
        <v>2020</v>
      </c>
    </row>
    <row r="257" spans="1:79">
      <c r="A257" s="100" t="s">
        <v>97</v>
      </c>
      <c r="B257" s="100" t="s">
        <v>209</v>
      </c>
      <c r="C257" s="100" t="s">
        <v>101</v>
      </c>
      <c r="D257" s="102">
        <v>6</v>
      </c>
      <c r="E257" s="103"/>
      <c r="F257" s="103"/>
      <c r="G257" s="103"/>
      <c r="H257" s="103"/>
      <c r="I257" s="103"/>
      <c r="J257" s="105"/>
      <c r="K257" s="101"/>
      <c r="L257" s="101"/>
      <c r="M257" s="101"/>
      <c r="N257" s="101"/>
      <c r="O257" s="101"/>
      <c r="P257" s="102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>
        <v>2</v>
      </c>
      <c r="AV257" s="103"/>
      <c r="AW257" s="103"/>
      <c r="AX257" s="103"/>
      <c r="AY257" s="103"/>
      <c r="AZ257" s="103"/>
      <c r="BA257" s="103"/>
      <c r="BB257" s="103"/>
      <c r="BC257" s="103"/>
      <c r="BD257" s="103"/>
      <c r="BE257" s="103"/>
      <c r="BF257" s="103"/>
      <c r="BG257" s="103"/>
      <c r="BH257" s="103"/>
      <c r="BI257" s="103"/>
      <c r="BJ257" s="103"/>
      <c r="BK257" s="103"/>
      <c r="BL257" s="103"/>
      <c r="BM257" s="103"/>
      <c r="BN257" s="103"/>
      <c r="BO257" s="103"/>
      <c r="BP257" s="103"/>
      <c r="BQ257" s="103"/>
      <c r="BR257" s="103"/>
      <c r="BS257" s="103"/>
      <c r="BT257" s="103"/>
      <c r="BU257" s="103"/>
      <c r="BV257" s="103"/>
      <c r="BW257" s="103"/>
      <c r="BX257" s="104">
        <v>44013</v>
      </c>
      <c r="BY257" s="103">
        <f>DAY(EOMONTH(Base_Encuestas[[#This Row],[FECHA]],0))</f>
        <v>31</v>
      </c>
      <c r="BZ25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7" s="105">
        <f>+YEAR(Base_Encuestas[[#This Row],[FECHA]])</f>
        <v>2020</v>
      </c>
    </row>
    <row r="258" spans="1:79">
      <c r="A258" s="100" t="s">
        <v>82</v>
      </c>
      <c r="B258" s="100" t="s">
        <v>209</v>
      </c>
      <c r="C258" s="100" t="s">
        <v>101</v>
      </c>
      <c r="D258" s="102">
        <v>10</v>
      </c>
      <c r="E258" s="103">
        <v>10</v>
      </c>
      <c r="F258" s="103"/>
      <c r="G258" s="103"/>
      <c r="H258" s="103"/>
      <c r="I258" s="103"/>
      <c r="J258" s="105"/>
      <c r="K258" s="101"/>
      <c r="L258" s="101"/>
      <c r="M258" s="101"/>
      <c r="N258" s="101"/>
      <c r="O258" s="101"/>
      <c r="P258" s="102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>
        <v>1</v>
      </c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  <c r="BF258" s="103"/>
      <c r="BG258" s="103"/>
      <c r="BH258" s="103"/>
      <c r="BI258" s="103"/>
      <c r="BJ258" s="103"/>
      <c r="BK258" s="103"/>
      <c r="BL258" s="103"/>
      <c r="BM258" s="103"/>
      <c r="BN258" s="103"/>
      <c r="BO258" s="103"/>
      <c r="BP258" s="103"/>
      <c r="BQ258" s="103"/>
      <c r="BR258" s="103"/>
      <c r="BS258" s="103"/>
      <c r="BT258" s="103"/>
      <c r="BU258" s="103"/>
      <c r="BV258" s="103"/>
      <c r="BW258" s="103"/>
      <c r="BX258" s="104">
        <v>44013</v>
      </c>
      <c r="BY258" s="103">
        <f>DAY(EOMONTH(Base_Encuestas[[#This Row],[FECHA]],0))</f>
        <v>31</v>
      </c>
      <c r="BZ25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8" s="105">
        <f>+YEAR(Base_Encuestas[[#This Row],[FECHA]])</f>
        <v>2020</v>
      </c>
    </row>
    <row r="259" spans="1:79">
      <c r="A259" s="100" t="s">
        <v>87</v>
      </c>
      <c r="B259" s="100" t="s">
        <v>209</v>
      </c>
      <c r="C259" s="100" t="s">
        <v>95</v>
      </c>
      <c r="D259" s="102">
        <v>10</v>
      </c>
      <c r="E259" s="103">
        <v>30</v>
      </c>
      <c r="F259" s="103"/>
      <c r="G259" s="103"/>
      <c r="H259" s="103"/>
      <c r="I259" s="103">
        <v>81</v>
      </c>
      <c r="J259" s="105">
        <f>Base_Encuestas[[#This Row],[VENTAS POR ALOJAMIENTO DURANTE EL MES DE LA ENCUESTA]]/1000</f>
        <v>8.1000000000000003E-2</v>
      </c>
      <c r="K259" s="101"/>
      <c r="L259" s="101"/>
      <c r="M259" s="101"/>
      <c r="N259" s="101"/>
      <c r="O259" s="101"/>
      <c r="P259" s="102">
        <v>2</v>
      </c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>
        <v>2</v>
      </c>
      <c r="AB259" s="103"/>
      <c r="AC259" s="103">
        <v>2</v>
      </c>
      <c r="AD259" s="103">
        <v>2</v>
      </c>
      <c r="AE259" s="103"/>
      <c r="AF259" s="103">
        <v>2</v>
      </c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>
        <v>6</v>
      </c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  <c r="BF259" s="103"/>
      <c r="BG259" s="103"/>
      <c r="BH259" s="103"/>
      <c r="BI259" s="103"/>
      <c r="BJ259" s="103"/>
      <c r="BK259" s="103"/>
      <c r="BL259" s="103"/>
      <c r="BM259" s="103"/>
      <c r="BN259" s="103"/>
      <c r="BO259" s="103"/>
      <c r="BP259" s="103"/>
      <c r="BQ259" s="103"/>
      <c r="BR259" s="103"/>
      <c r="BS259" s="103"/>
      <c r="BT259" s="103"/>
      <c r="BU259" s="103"/>
      <c r="BV259" s="103"/>
      <c r="BW259" s="103"/>
      <c r="BX259" s="104">
        <v>44013</v>
      </c>
      <c r="BY259" s="103">
        <f>DAY(EOMONTH(Base_Encuestas[[#This Row],[FECHA]],0))</f>
        <v>31</v>
      </c>
      <c r="BZ25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9" s="105">
        <f>+YEAR(Base_Encuestas[[#This Row],[FECHA]])</f>
        <v>2020</v>
      </c>
    </row>
    <row r="260" spans="1:79">
      <c r="A260" s="100" t="s">
        <v>97</v>
      </c>
      <c r="B260" s="100" t="s">
        <v>223</v>
      </c>
      <c r="C260" s="100" t="s">
        <v>78</v>
      </c>
      <c r="D260" s="102">
        <v>12</v>
      </c>
      <c r="E260" s="103">
        <v>12600</v>
      </c>
      <c r="F260" s="103"/>
      <c r="G260" s="103"/>
      <c r="H260" s="103"/>
      <c r="I260" s="103">
        <v>336</v>
      </c>
      <c r="J260" s="105">
        <f>Base_Encuestas[[#This Row],[VENTAS POR ALOJAMIENTO DURANTE EL MES DE LA ENCUESTA]]/1000</f>
        <v>0.33600000000000002</v>
      </c>
      <c r="K260" s="101"/>
      <c r="L260" s="101"/>
      <c r="M260" s="101"/>
      <c r="N260" s="101"/>
      <c r="O260" s="101"/>
      <c r="P260" s="102">
        <v>3</v>
      </c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>
        <v>3</v>
      </c>
      <c r="AB260" s="103"/>
      <c r="AC260" s="103">
        <v>3</v>
      </c>
      <c r="AD260" s="103">
        <v>3</v>
      </c>
      <c r="AE260" s="103"/>
      <c r="AF260" s="103">
        <v>3</v>
      </c>
      <c r="AG260" s="103"/>
      <c r="AH260" s="103"/>
      <c r="AI260" s="103"/>
      <c r="AJ260" s="103"/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  <c r="BA260" s="103"/>
      <c r="BB260" s="103"/>
      <c r="BC260" s="103"/>
      <c r="BD260" s="103"/>
      <c r="BE260" s="103"/>
      <c r="BF260" s="103"/>
      <c r="BG260" s="103"/>
      <c r="BH260" s="103"/>
      <c r="BI260" s="103"/>
      <c r="BJ260" s="103"/>
      <c r="BK260" s="103"/>
      <c r="BL260" s="103"/>
      <c r="BM260" s="103"/>
      <c r="BN260" s="103"/>
      <c r="BO260" s="103"/>
      <c r="BP260" s="103"/>
      <c r="BQ260" s="103"/>
      <c r="BR260" s="103"/>
      <c r="BS260" s="103"/>
      <c r="BT260" s="103"/>
      <c r="BU260" s="103"/>
      <c r="BV260" s="103"/>
      <c r="BW260" s="103"/>
      <c r="BX260" s="104">
        <v>44013</v>
      </c>
      <c r="BY260" s="103">
        <f>DAY(EOMONTH(Base_Encuestas[[#This Row],[FECHA]],0))</f>
        <v>31</v>
      </c>
      <c r="BZ26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0" s="105">
        <f>+YEAR(Base_Encuestas[[#This Row],[FECHA]])</f>
        <v>2020</v>
      </c>
    </row>
    <row r="261" spans="1:79">
      <c r="A261" s="100" t="s">
        <v>97</v>
      </c>
      <c r="B261" s="100" t="s">
        <v>209</v>
      </c>
      <c r="C261" s="100" t="s">
        <v>78</v>
      </c>
      <c r="D261" s="102">
        <v>6</v>
      </c>
      <c r="E261" s="103">
        <v>13</v>
      </c>
      <c r="F261" s="103"/>
      <c r="G261" s="103"/>
      <c r="H261" s="103"/>
      <c r="I261" s="103"/>
      <c r="J261" s="105"/>
      <c r="K261" s="101"/>
      <c r="L261" s="101"/>
      <c r="M261" s="101"/>
      <c r="N261" s="101"/>
      <c r="O261" s="101"/>
      <c r="P261" s="102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>
        <v>5</v>
      </c>
      <c r="AV261" s="103"/>
      <c r="AW261" s="103"/>
      <c r="AX261" s="103"/>
      <c r="AY261" s="103"/>
      <c r="AZ261" s="103"/>
      <c r="BA261" s="103"/>
      <c r="BB261" s="103"/>
      <c r="BC261" s="103"/>
      <c r="BD261" s="103"/>
      <c r="BE261" s="103"/>
      <c r="BF261" s="103"/>
      <c r="BG261" s="103"/>
      <c r="BH261" s="103"/>
      <c r="BI261" s="103"/>
      <c r="BJ261" s="103"/>
      <c r="BK261" s="103"/>
      <c r="BL261" s="103"/>
      <c r="BM261" s="103"/>
      <c r="BN261" s="103"/>
      <c r="BO261" s="103"/>
      <c r="BP261" s="103"/>
      <c r="BQ261" s="103"/>
      <c r="BR261" s="103"/>
      <c r="BS261" s="103"/>
      <c r="BT261" s="103"/>
      <c r="BU261" s="103"/>
      <c r="BV261" s="103"/>
      <c r="BW261" s="103"/>
      <c r="BX261" s="104">
        <v>44013</v>
      </c>
      <c r="BY261" s="103">
        <f>DAY(EOMONTH(Base_Encuestas[[#This Row],[FECHA]],0))</f>
        <v>31</v>
      </c>
      <c r="BZ26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1" s="105">
        <f>+YEAR(Base_Encuestas[[#This Row],[FECHA]])</f>
        <v>2020</v>
      </c>
    </row>
    <row r="262" spans="1:79">
      <c r="A262" s="100" t="s">
        <v>97</v>
      </c>
      <c r="B262" s="100" t="s">
        <v>223</v>
      </c>
      <c r="C262" s="100" t="s">
        <v>78</v>
      </c>
      <c r="D262" s="102">
        <v>17</v>
      </c>
      <c r="E262" s="103">
        <v>50</v>
      </c>
      <c r="F262" s="103"/>
      <c r="G262" s="103"/>
      <c r="H262" s="103"/>
      <c r="I262" s="103"/>
      <c r="J262" s="105"/>
      <c r="K262" s="101"/>
      <c r="L262" s="101"/>
      <c r="M262" s="101"/>
      <c r="N262" s="101"/>
      <c r="O262" s="101"/>
      <c r="P262" s="102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>
        <v>1</v>
      </c>
      <c r="AV262" s="103"/>
      <c r="AW262" s="103"/>
      <c r="AX262" s="103"/>
      <c r="AY262" s="103"/>
      <c r="AZ262" s="103"/>
      <c r="BA262" s="103"/>
      <c r="BB262" s="103"/>
      <c r="BC262" s="103"/>
      <c r="BD262" s="103"/>
      <c r="BE262" s="103"/>
      <c r="BF262" s="103"/>
      <c r="BG262" s="103"/>
      <c r="BH262" s="103"/>
      <c r="BI262" s="103"/>
      <c r="BJ262" s="103"/>
      <c r="BK262" s="103"/>
      <c r="BL262" s="103"/>
      <c r="BM262" s="103"/>
      <c r="BN262" s="103"/>
      <c r="BO262" s="103"/>
      <c r="BP262" s="103"/>
      <c r="BQ262" s="103"/>
      <c r="BR262" s="103"/>
      <c r="BS262" s="103"/>
      <c r="BT262" s="103"/>
      <c r="BU262" s="103"/>
      <c r="BV262" s="103"/>
      <c r="BW262" s="103"/>
      <c r="BX262" s="104">
        <v>44013</v>
      </c>
      <c r="BY262" s="103">
        <f>DAY(EOMONTH(Base_Encuestas[[#This Row],[FECHA]],0))</f>
        <v>31</v>
      </c>
      <c r="BZ26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2" s="105">
        <f>+YEAR(Base_Encuestas[[#This Row],[FECHA]])</f>
        <v>2020</v>
      </c>
    </row>
    <row r="263" spans="1:79">
      <c r="A263" s="100" t="s">
        <v>93</v>
      </c>
      <c r="B263" s="100" t="s">
        <v>224</v>
      </c>
      <c r="C263" s="100" t="s">
        <v>78</v>
      </c>
      <c r="D263" s="102">
        <v>94</v>
      </c>
      <c r="E263" s="103">
        <v>294</v>
      </c>
      <c r="F263" s="103"/>
      <c r="G263" s="103"/>
      <c r="H263" s="103"/>
      <c r="I263" s="103">
        <v>9800</v>
      </c>
      <c r="J263" s="105">
        <f>Base_Encuestas[[#This Row],[VENTAS POR ALOJAMIENTO DURANTE EL MES DE LA ENCUESTA]]/1000</f>
        <v>9.8000000000000007</v>
      </c>
      <c r="K263" s="101"/>
      <c r="L263" s="101"/>
      <c r="M263" s="101"/>
      <c r="N263" s="101"/>
      <c r="O263" s="101"/>
      <c r="P263" s="102">
        <v>121</v>
      </c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>
        <v>121</v>
      </c>
      <c r="AB263" s="103"/>
      <c r="AC263" s="103">
        <v>121</v>
      </c>
      <c r="AD263" s="103">
        <v>121</v>
      </c>
      <c r="AE263" s="103"/>
      <c r="AF263" s="103">
        <v>121</v>
      </c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>
        <v>20</v>
      </c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  <c r="BG263" s="103"/>
      <c r="BH263" s="103"/>
      <c r="BI263" s="103"/>
      <c r="BJ263" s="103"/>
      <c r="BK263" s="103"/>
      <c r="BL263" s="103"/>
      <c r="BM263" s="103"/>
      <c r="BN263" s="103"/>
      <c r="BO263" s="103"/>
      <c r="BP263" s="103"/>
      <c r="BQ263" s="103"/>
      <c r="BR263" s="103"/>
      <c r="BS263" s="103"/>
      <c r="BT263" s="103"/>
      <c r="BU263" s="103"/>
      <c r="BV263" s="103"/>
      <c r="BW263" s="103"/>
      <c r="BX263" s="104">
        <v>44013</v>
      </c>
      <c r="BY263" s="103">
        <f>DAY(EOMONTH(Base_Encuestas[[#This Row],[FECHA]],0))</f>
        <v>31</v>
      </c>
      <c r="BZ26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3" s="105">
        <f>+YEAR(Base_Encuestas[[#This Row],[FECHA]])</f>
        <v>2020</v>
      </c>
    </row>
    <row r="264" spans="1:79">
      <c r="A264" s="100" t="s">
        <v>76</v>
      </c>
      <c r="B264" s="100" t="s">
        <v>209</v>
      </c>
      <c r="C264" s="100" t="s">
        <v>101</v>
      </c>
      <c r="D264" s="102">
        <v>22</v>
      </c>
      <c r="E264" s="103">
        <v>22</v>
      </c>
      <c r="F264" s="103"/>
      <c r="G264" s="103"/>
      <c r="H264" s="103"/>
      <c r="I264" s="103"/>
      <c r="J264" s="105"/>
      <c r="K264" s="101"/>
      <c r="L264" s="101"/>
      <c r="M264" s="101"/>
      <c r="N264" s="101"/>
      <c r="O264" s="101"/>
      <c r="P264" s="102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103"/>
      <c r="AO264" s="103"/>
      <c r="AP264" s="103"/>
      <c r="AQ264" s="103"/>
      <c r="AR264" s="103"/>
      <c r="AS264" s="103"/>
      <c r="AT264" s="103"/>
      <c r="AU264" s="103">
        <v>2</v>
      </c>
      <c r="AV264" s="103"/>
      <c r="AW264" s="103"/>
      <c r="AX264" s="103"/>
      <c r="AY264" s="103"/>
      <c r="AZ264" s="103"/>
      <c r="BA264" s="103"/>
      <c r="BB264" s="103"/>
      <c r="BC264" s="103"/>
      <c r="BD264" s="103"/>
      <c r="BE264" s="103"/>
      <c r="BF264" s="103"/>
      <c r="BG264" s="103"/>
      <c r="BH264" s="103"/>
      <c r="BI264" s="103"/>
      <c r="BJ264" s="103"/>
      <c r="BK264" s="103"/>
      <c r="BL264" s="103"/>
      <c r="BM264" s="103"/>
      <c r="BN264" s="103"/>
      <c r="BO264" s="103"/>
      <c r="BP264" s="103"/>
      <c r="BQ264" s="103"/>
      <c r="BR264" s="103"/>
      <c r="BS264" s="103"/>
      <c r="BT264" s="103"/>
      <c r="BU264" s="103"/>
      <c r="BV264" s="103"/>
      <c r="BW264" s="103"/>
      <c r="BX264" s="104">
        <v>44013</v>
      </c>
      <c r="BY264" s="103">
        <f>DAY(EOMONTH(Base_Encuestas[[#This Row],[FECHA]],0))</f>
        <v>31</v>
      </c>
      <c r="BZ26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4" s="105">
        <f>+YEAR(Base_Encuestas[[#This Row],[FECHA]])</f>
        <v>2020</v>
      </c>
    </row>
    <row r="265" spans="1:79">
      <c r="A265" s="100" t="s">
        <v>76</v>
      </c>
      <c r="B265" s="100" t="s">
        <v>209</v>
      </c>
      <c r="C265" s="100" t="s">
        <v>78</v>
      </c>
      <c r="D265" s="102">
        <v>14</v>
      </c>
      <c r="E265" s="103">
        <v>28</v>
      </c>
      <c r="F265" s="103"/>
      <c r="G265" s="103"/>
      <c r="H265" s="103"/>
      <c r="I265" s="103"/>
      <c r="J265" s="105"/>
      <c r="K265" s="101"/>
      <c r="L265" s="101"/>
      <c r="M265" s="101"/>
      <c r="N265" s="101"/>
      <c r="O265" s="101"/>
      <c r="P265" s="102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>
        <v>10</v>
      </c>
      <c r="AV265" s="103"/>
      <c r="AW265" s="103"/>
      <c r="AX265" s="103"/>
      <c r="AY265" s="103"/>
      <c r="AZ265" s="103"/>
      <c r="BA265" s="103"/>
      <c r="BB265" s="103"/>
      <c r="BC265" s="103"/>
      <c r="BD265" s="103"/>
      <c r="BE265" s="103"/>
      <c r="BF265" s="103"/>
      <c r="BG265" s="103"/>
      <c r="BH265" s="103"/>
      <c r="BI265" s="103"/>
      <c r="BJ265" s="103"/>
      <c r="BK265" s="103"/>
      <c r="BL265" s="103"/>
      <c r="BM265" s="103"/>
      <c r="BN265" s="103"/>
      <c r="BO265" s="103"/>
      <c r="BP265" s="103"/>
      <c r="BQ265" s="103"/>
      <c r="BR265" s="103"/>
      <c r="BS265" s="103"/>
      <c r="BT265" s="103"/>
      <c r="BU265" s="103"/>
      <c r="BV265" s="103"/>
      <c r="BW265" s="103"/>
      <c r="BX265" s="104">
        <v>44013</v>
      </c>
      <c r="BY265" s="103">
        <f>DAY(EOMONTH(Base_Encuestas[[#This Row],[FECHA]],0))</f>
        <v>31</v>
      </c>
      <c r="BZ26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5" s="105">
        <f>+YEAR(Base_Encuestas[[#This Row],[FECHA]])</f>
        <v>2020</v>
      </c>
    </row>
    <row r="266" spans="1:79">
      <c r="A266" s="100" t="s">
        <v>103</v>
      </c>
      <c r="B266" s="100" t="s">
        <v>209</v>
      </c>
      <c r="C266" s="100" t="s">
        <v>95</v>
      </c>
      <c r="D266" s="102">
        <v>13</v>
      </c>
      <c r="E266" s="103">
        <v>26</v>
      </c>
      <c r="F266" s="103"/>
      <c r="G266" s="103"/>
      <c r="H266" s="103"/>
      <c r="I266" s="103"/>
      <c r="J266" s="105"/>
      <c r="K266" s="101"/>
      <c r="L266" s="101"/>
      <c r="M266" s="101"/>
      <c r="N266" s="101"/>
      <c r="O266" s="101"/>
      <c r="P266" s="102">
        <v>2</v>
      </c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>
        <v>1</v>
      </c>
      <c r="AB266" s="103">
        <v>1</v>
      </c>
      <c r="AC266" s="103">
        <v>2</v>
      </c>
      <c r="AD266" s="103">
        <v>1</v>
      </c>
      <c r="AE266" s="103">
        <v>1</v>
      </c>
      <c r="AF266" s="103">
        <v>2</v>
      </c>
      <c r="AG266" s="103"/>
      <c r="AH266" s="103"/>
      <c r="AI266" s="103"/>
      <c r="AJ266" s="103"/>
      <c r="AK266" s="103"/>
      <c r="AL266" s="103"/>
      <c r="AM266" s="103"/>
      <c r="AN266" s="103"/>
      <c r="AO266" s="103"/>
      <c r="AP266" s="103"/>
      <c r="AQ266" s="103"/>
      <c r="AR266" s="103"/>
      <c r="AS266" s="103"/>
      <c r="AT266" s="103"/>
      <c r="AU266" s="103">
        <v>7</v>
      </c>
      <c r="AV266" s="103"/>
      <c r="AW266" s="103"/>
      <c r="AX266" s="103"/>
      <c r="AY266" s="103"/>
      <c r="AZ266" s="103"/>
      <c r="BA266" s="103"/>
      <c r="BB266" s="103"/>
      <c r="BC266" s="103"/>
      <c r="BD266" s="103"/>
      <c r="BE266" s="103"/>
      <c r="BF266" s="103"/>
      <c r="BG266" s="103"/>
      <c r="BH266" s="103"/>
      <c r="BI266" s="103"/>
      <c r="BJ266" s="103"/>
      <c r="BK266" s="103"/>
      <c r="BL266" s="103"/>
      <c r="BM266" s="103"/>
      <c r="BN266" s="103"/>
      <c r="BO266" s="103"/>
      <c r="BP266" s="103"/>
      <c r="BQ266" s="103"/>
      <c r="BR266" s="103"/>
      <c r="BS266" s="103"/>
      <c r="BT266" s="103"/>
      <c r="BU266" s="103"/>
      <c r="BV266" s="103"/>
      <c r="BW266" s="103"/>
      <c r="BX266" s="104">
        <v>44013</v>
      </c>
      <c r="BY266" s="103">
        <f>DAY(EOMONTH(Base_Encuestas[[#This Row],[FECHA]],0))</f>
        <v>31</v>
      </c>
      <c r="BZ26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6" s="105">
        <f>+YEAR(Base_Encuestas[[#This Row],[FECHA]])</f>
        <v>2020</v>
      </c>
    </row>
    <row r="267" spans="1:79">
      <c r="A267" s="100" t="s">
        <v>76</v>
      </c>
      <c r="B267" s="100" t="s">
        <v>209</v>
      </c>
      <c r="C267" s="100" t="s">
        <v>78</v>
      </c>
      <c r="D267" s="102">
        <v>17</v>
      </c>
      <c r="E267" s="103">
        <v>840</v>
      </c>
      <c r="F267" s="103"/>
      <c r="G267" s="103"/>
      <c r="H267" s="103"/>
      <c r="I267" s="103"/>
      <c r="J267" s="105"/>
      <c r="K267" s="101"/>
      <c r="L267" s="101"/>
      <c r="M267" s="101"/>
      <c r="N267" s="101"/>
      <c r="O267" s="101"/>
      <c r="P267" s="102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03"/>
      <c r="AO267" s="103"/>
      <c r="AP267" s="103"/>
      <c r="AQ267" s="103"/>
      <c r="AR267" s="103"/>
      <c r="AS267" s="103"/>
      <c r="AT267" s="103"/>
      <c r="AU267" s="103"/>
      <c r="AV267" s="103"/>
      <c r="AW267" s="103"/>
      <c r="AX267" s="103"/>
      <c r="AY267" s="103"/>
      <c r="AZ267" s="103"/>
      <c r="BA267" s="103"/>
      <c r="BB267" s="103"/>
      <c r="BC267" s="103"/>
      <c r="BD267" s="103"/>
      <c r="BE267" s="103"/>
      <c r="BF267" s="103"/>
      <c r="BG267" s="103"/>
      <c r="BH267" s="103"/>
      <c r="BI267" s="103"/>
      <c r="BJ267" s="103"/>
      <c r="BK267" s="103"/>
      <c r="BL267" s="103"/>
      <c r="BM267" s="103"/>
      <c r="BN267" s="103"/>
      <c r="BO267" s="103"/>
      <c r="BP267" s="103"/>
      <c r="BQ267" s="103"/>
      <c r="BR267" s="103"/>
      <c r="BS267" s="103"/>
      <c r="BT267" s="103"/>
      <c r="BU267" s="103"/>
      <c r="BV267" s="103"/>
      <c r="BW267" s="103"/>
      <c r="BX267" s="104">
        <v>44013</v>
      </c>
      <c r="BY267" s="103">
        <f>DAY(EOMONTH(Base_Encuestas[[#This Row],[FECHA]],0))</f>
        <v>31</v>
      </c>
      <c r="BZ26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7" s="105">
        <f>+YEAR(Base_Encuestas[[#This Row],[FECHA]])</f>
        <v>2020</v>
      </c>
    </row>
    <row r="268" spans="1:79">
      <c r="A268" s="100" t="s">
        <v>82</v>
      </c>
      <c r="B268" s="100" t="s">
        <v>209</v>
      </c>
      <c r="C268" s="100" t="s">
        <v>78</v>
      </c>
      <c r="D268" s="102">
        <v>12</v>
      </c>
      <c r="E268" s="103">
        <v>30</v>
      </c>
      <c r="F268" s="103"/>
      <c r="G268" s="103"/>
      <c r="H268" s="103"/>
      <c r="I268" s="103">
        <v>2315</v>
      </c>
      <c r="J268" s="105">
        <f>Base_Encuestas[[#This Row],[VENTAS POR ALOJAMIENTO DURANTE EL MES DE LA ENCUESTA]]/1000</f>
        <v>2.3149999999999999</v>
      </c>
      <c r="K268" s="101"/>
      <c r="L268" s="101"/>
      <c r="M268" s="101"/>
      <c r="N268" s="101"/>
      <c r="O268" s="101"/>
      <c r="P268" s="102">
        <v>20</v>
      </c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>
        <v>15</v>
      </c>
      <c r="AB268" s="103">
        <v>5</v>
      </c>
      <c r="AC268" s="103">
        <v>20</v>
      </c>
      <c r="AD268" s="103">
        <v>15</v>
      </c>
      <c r="AE268" s="103">
        <v>5</v>
      </c>
      <c r="AF268" s="103">
        <v>20</v>
      </c>
      <c r="AG268" s="103"/>
      <c r="AH268" s="103"/>
      <c r="AI268" s="103"/>
      <c r="AJ268" s="103"/>
      <c r="AK268" s="103"/>
      <c r="AL268" s="103"/>
      <c r="AM268" s="103"/>
      <c r="AN268" s="103"/>
      <c r="AO268" s="103"/>
      <c r="AP268" s="103"/>
      <c r="AQ268" s="103"/>
      <c r="AR268" s="103"/>
      <c r="AS268" s="103"/>
      <c r="AT268" s="103"/>
      <c r="AU268" s="103">
        <v>6</v>
      </c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  <c r="BF268" s="103"/>
      <c r="BG268" s="103"/>
      <c r="BH268" s="103"/>
      <c r="BI268" s="103"/>
      <c r="BJ268" s="103"/>
      <c r="BK268" s="103"/>
      <c r="BL268" s="103"/>
      <c r="BM268" s="103"/>
      <c r="BN268" s="103"/>
      <c r="BO268" s="103"/>
      <c r="BP268" s="103"/>
      <c r="BQ268" s="103"/>
      <c r="BR268" s="103"/>
      <c r="BS268" s="103"/>
      <c r="BT268" s="103"/>
      <c r="BU268" s="103"/>
      <c r="BV268" s="103"/>
      <c r="BW268" s="103"/>
      <c r="BX268" s="104">
        <v>44013</v>
      </c>
      <c r="BY268" s="103">
        <f>DAY(EOMONTH(Base_Encuestas[[#This Row],[FECHA]],0))</f>
        <v>31</v>
      </c>
      <c r="BZ26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8" s="105">
        <f>+YEAR(Base_Encuestas[[#This Row],[FECHA]])</f>
        <v>2020</v>
      </c>
    </row>
    <row r="269" spans="1:79">
      <c r="A269" s="100" t="s">
        <v>82</v>
      </c>
      <c r="B269" s="100" t="s">
        <v>209</v>
      </c>
      <c r="C269" s="100" t="s">
        <v>78</v>
      </c>
      <c r="D269" s="102">
        <v>12</v>
      </c>
      <c r="E269" s="103">
        <v>1023</v>
      </c>
      <c r="F269" s="103"/>
      <c r="G269" s="103"/>
      <c r="H269" s="103"/>
      <c r="I269" s="103">
        <v>3748</v>
      </c>
      <c r="J269" s="105">
        <f>Base_Encuestas[[#This Row],[VENTAS POR ALOJAMIENTO DURANTE EL MES DE LA ENCUESTA]]/1000</f>
        <v>3.7480000000000002</v>
      </c>
      <c r="K269" s="101"/>
      <c r="L269" s="101"/>
      <c r="M269" s="101"/>
      <c r="N269" s="101"/>
      <c r="O269" s="101"/>
      <c r="P269" s="102">
        <v>110</v>
      </c>
      <c r="Q269" s="103">
        <v>22</v>
      </c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>
        <v>30</v>
      </c>
      <c r="AB269" s="103">
        <v>10</v>
      </c>
      <c r="AC269" s="103">
        <v>40</v>
      </c>
      <c r="AD269" s="103">
        <v>60</v>
      </c>
      <c r="AE269" s="103">
        <v>50</v>
      </c>
      <c r="AF269" s="103">
        <v>110</v>
      </c>
      <c r="AG269" s="103"/>
      <c r="AH269" s="103"/>
      <c r="AI269" s="103"/>
      <c r="AJ269" s="103"/>
      <c r="AK269" s="103"/>
      <c r="AL269" s="103"/>
      <c r="AM269" s="103"/>
      <c r="AN269" s="103"/>
      <c r="AO269" s="103"/>
      <c r="AP269" s="103"/>
      <c r="AQ269" s="103"/>
      <c r="AR269" s="103"/>
      <c r="AS269" s="103"/>
      <c r="AT269" s="103"/>
      <c r="AU269" s="103">
        <v>6</v>
      </c>
      <c r="AV269" s="103"/>
      <c r="AW269" s="103"/>
      <c r="AX269" s="103"/>
      <c r="AY269" s="103"/>
      <c r="AZ269" s="103"/>
      <c r="BA269" s="103"/>
      <c r="BB269" s="103"/>
      <c r="BC269" s="103"/>
      <c r="BD269" s="103"/>
      <c r="BE269" s="103"/>
      <c r="BF269" s="103"/>
      <c r="BG269" s="103"/>
      <c r="BH269" s="103"/>
      <c r="BI269" s="103"/>
      <c r="BJ269" s="103"/>
      <c r="BK269" s="103"/>
      <c r="BL269" s="103"/>
      <c r="BM269" s="103"/>
      <c r="BN269" s="103"/>
      <c r="BO269" s="103"/>
      <c r="BP269" s="103"/>
      <c r="BQ269" s="103"/>
      <c r="BR269" s="103"/>
      <c r="BS269" s="103"/>
      <c r="BT269" s="103"/>
      <c r="BU269" s="103"/>
      <c r="BV269" s="103"/>
      <c r="BW269" s="103"/>
      <c r="BX269" s="104">
        <v>44044</v>
      </c>
      <c r="BY269" s="103">
        <f>DAY(EOMONTH(Base_Encuestas[[#This Row],[FECHA]],0))</f>
        <v>31</v>
      </c>
      <c r="BZ26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69" s="105">
        <f>+YEAR(Base_Encuestas[[#This Row],[FECHA]])</f>
        <v>2020</v>
      </c>
    </row>
    <row r="270" spans="1:79">
      <c r="A270" s="100" t="s">
        <v>97</v>
      </c>
      <c r="B270" s="100" t="s">
        <v>223</v>
      </c>
      <c r="C270" s="100" t="s">
        <v>78</v>
      </c>
      <c r="D270" s="102">
        <v>12</v>
      </c>
      <c r="E270" s="103">
        <v>1050</v>
      </c>
      <c r="F270" s="103"/>
      <c r="G270" s="103"/>
      <c r="H270" s="103"/>
      <c r="I270" s="103"/>
      <c r="J270" s="105"/>
      <c r="K270" s="101"/>
      <c r="L270" s="101"/>
      <c r="M270" s="101"/>
      <c r="N270" s="101"/>
      <c r="O270" s="101"/>
      <c r="P270" s="102"/>
      <c r="Q270" s="103">
        <v>6</v>
      </c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103"/>
      <c r="AO270" s="103"/>
      <c r="AP270" s="103"/>
      <c r="AQ270" s="103"/>
      <c r="AR270" s="103"/>
      <c r="AS270" s="103"/>
      <c r="AT270" s="103"/>
      <c r="AU270" s="103">
        <v>5</v>
      </c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4">
        <v>44044</v>
      </c>
      <c r="BY270" s="103">
        <f>DAY(EOMONTH(Base_Encuestas[[#This Row],[FECHA]],0))</f>
        <v>31</v>
      </c>
      <c r="BZ27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0" s="105">
        <f>+YEAR(Base_Encuestas[[#This Row],[FECHA]])</f>
        <v>2020</v>
      </c>
    </row>
    <row r="271" spans="1:79">
      <c r="A271" s="100" t="s">
        <v>97</v>
      </c>
      <c r="B271" s="100" t="s">
        <v>209</v>
      </c>
      <c r="C271" s="100" t="s">
        <v>101</v>
      </c>
      <c r="D271" s="102">
        <v>6</v>
      </c>
      <c r="E271" s="103">
        <v>12</v>
      </c>
      <c r="F271" s="103"/>
      <c r="G271" s="103"/>
      <c r="H271" s="103"/>
      <c r="I271" s="103"/>
      <c r="J271" s="105"/>
      <c r="K271" s="101"/>
      <c r="L271" s="101"/>
      <c r="M271" s="101"/>
      <c r="N271" s="101"/>
      <c r="O271" s="101"/>
      <c r="P271" s="102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103"/>
      <c r="AO271" s="103"/>
      <c r="AP271" s="103"/>
      <c r="AQ271" s="103"/>
      <c r="AR271" s="103"/>
      <c r="AS271" s="103"/>
      <c r="AT271" s="103"/>
      <c r="AU271" s="103"/>
      <c r="AV271" s="103"/>
      <c r="AW271" s="103"/>
      <c r="AX271" s="103"/>
      <c r="AY271" s="103"/>
      <c r="AZ271" s="103"/>
      <c r="BA271" s="103"/>
      <c r="BB271" s="103"/>
      <c r="BC271" s="103"/>
      <c r="BD271" s="103"/>
      <c r="BE271" s="103"/>
      <c r="BF271" s="103"/>
      <c r="BG271" s="103"/>
      <c r="BH271" s="103"/>
      <c r="BI271" s="103"/>
      <c r="BJ271" s="103"/>
      <c r="BK271" s="103"/>
      <c r="BL271" s="103"/>
      <c r="BM271" s="103"/>
      <c r="BN271" s="103"/>
      <c r="BO271" s="103"/>
      <c r="BP271" s="103"/>
      <c r="BQ271" s="103"/>
      <c r="BR271" s="103"/>
      <c r="BS271" s="103"/>
      <c r="BT271" s="103"/>
      <c r="BU271" s="103"/>
      <c r="BV271" s="103"/>
      <c r="BW271" s="103"/>
      <c r="BX271" s="104">
        <v>44044</v>
      </c>
      <c r="BY271" s="103">
        <f>DAY(EOMONTH(Base_Encuestas[[#This Row],[FECHA]],0))</f>
        <v>31</v>
      </c>
      <c r="BZ27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1" s="105">
        <f>+YEAR(Base_Encuestas[[#This Row],[FECHA]])</f>
        <v>2020</v>
      </c>
    </row>
    <row r="272" spans="1:79">
      <c r="A272" s="100" t="s">
        <v>76</v>
      </c>
      <c r="B272" s="100" t="s">
        <v>209</v>
      </c>
      <c r="C272" s="100" t="s">
        <v>78</v>
      </c>
      <c r="D272" s="102">
        <v>10</v>
      </c>
      <c r="E272" s="103">
        <v>579</v>
      </c>
      <c r="F272" s="103"/>
      <c r="G272" s="103"/>
      <c r="H272" s="103"/>
      <c r="I272" s="103"/>
      <c r="J272" s="105"/>
      <c r="K272" s="101"/>
      <c r="L272" s="101"/>
      <c r="M272" s="101"/>
      <c r="N272" s="101"/>
      <c r="O272" s="101"/>
      <c r="P272" s="102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>
        <v>1</v>
      </c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4">
        <v>44044</v>
      </c>
      <c r="BY272" s="103">
        <f>DAY(EOMONTH(Base_Encuestas[[#This Row],[FECHA]],0))</f>
        <v>31</v>
      </c>
      <c r="BZ27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2" s="105">
        <f>+YEAR(Base_Encuestas[[#This Row],[FECHA]])</f>
        <v>2020</v>
      </c>
    </row>
    <row r="273" spans="1:79">
      <c r="A273" s="100" t="s">
        <v>76</v>
      </c>
      <c r="B273" s="100" t="s">
        <v>209</v>
      </c>
      <c r="C273" s="100" t="s">
        <v>78</v>
      </c>
      <c r="D273" s="102">
        <v>20</v>
      </c>
      <c r="E273" s="103">
        <v>27</v>
      </c>
      <c r="F273" s="103"/>
      <c r="G273" s="103"/>
      <c r="H273" s="103"/>
      <c r="I273" s="103"/>
      <c r="J273" s="105"/>
      <c r="K273" s="101"/>
      <c r="L273" s="101"/>
      <c r="M273" s="101"/>
      <c r="N273" s="101"/>
      <c r="O273" s="101"/>
      <c r="P273" s="102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>
        <v>2</v>
      </c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BI273" s="103"/>
      <c r="BJ273" s="103"/>
      <c r="BK273" s="103"/>
      <c r="BL273" s="103"/>
      <c r="BM273" s="103"/>
      <c r="BN273" s="103"/>
      <c r="BO273" s="103"/>
      <c r="BP273" s="103"/>
      <c r="BQ273" s="103"/>
      <c r="BR273" s="103"/>
      <c r="BS273" s="103"/>
      <c r="BT273" s="103"/>
      <c r="BU273" s="103"/>
      <c r="BV273" s="103"/>
      <c r="BW273" s="103"/>
      <c r="BX273" s="104">
        <v>44044</v>
      </c>
      <c r="BY273" s="103">
        <f>DAY(EOMONTH(Base_Encuestas[[#This Row],[FECHA]],0))</f>
        <v>31</v>
      </c>
      <c r="BZ27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3" s="105">
        <f>+YEAR(Base_Encuestas[[#This Row],[FECHA]])</f>
        <v>2020</v>
      </c>
    </row>
    <row r="274" spans="1:79">
      <c r="A274" s="100" t="s">
        <v>93</v>
      </c>
      <c r="B274" s="100" t="s">
        <v>224</v>
      </c>
      <c r="C274" s="100" t="s">
        <v>78</v>
      </c>
      <c r="D274" s="102">
        <v>94</v>
      </c>
      <c r="E274" s="103">
        <v>235</v>
      </c>
      <c r="F274" s="103"/>
      <c r="G274" s="103"/>
      <c r="H274" s="103"/>
      <c r="I274" s="103">
        <v>11921.89</v>
      </c>
      <c r="J274" s="105">
        <f>Base_Encuestas[[#This Row],[VENTAS POR ALOJAMIENTO DURANTE EL MES DE LA ENCUESTA]]/1000</f>
        <v>11.921889999999999</v>
      </c>
      <c r="K274" s="101"/>
      <c r="L274" s="101"/>
      <c r="M274" s="101"/>
      <c r="N274" s="101"/>
      <c r="O274" s="101"/>
      <c r="P274" s="102">
        <v>126</v>
      </c>
      <c r="Q274" s="103">
        <v>10</v>
      </c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>
        <v>126</v>
      </c>
      <c r="AB274" s="103"/>
      <c r="AC274" s="103">
        <v>126</v>
      </c>
      <c r="AD274" s="103">
        <v>126</v>
      </c>
      <c r="AE274" s="103"/>
      <c r="AF274" s="103">
        <v>126</v>
      </c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  <c r="AT274" s="103"/>
      <c r="AU274" s="103">
        <v>20</v>
      </c>
      <c r="AV274" s="103"/>
      <c r="AW274" s="103"/>
      <c r="AX274" s="103"/>
      <c r="AY274" s="103"/>
      <c r="AZ274" s="103"/>
      <c r="BA274" s="103"/>
      <c r="BB274" s="103"/>
      <c r="BC274" s="103"/>
      <c r="BD274" s="103"/>
      <c r="BE274" s="103"/>
      <c r="BF274" s="103"/>
      <c r="BG274" s="103"/>
      <c r="BH274" s="103"/>
      <c r="BI274" s="103"/>
      <c r="BJ274" s="103"/>
      <c r="BK274" s="103"/>
      <c r="BL274" s="103"/>
      <c r="BM274" s="103"/>
      <c r="BN274" s="103"/>
      <c r="BO274" s="103"/>
      <c r="BP274" s="103"/>
      <c r="BQ274" s="103"/>
      <c r="BR274" s="103"/>
      <c r="BS274" s="103"/>
      <c r="BT274" s="103"/>
      <c r="BU274" s="103"/>
      <c r="BV274" s="103"/>
      <c r="BW274" s="103"/>
      <c r="BX274" s="104">
        <v>44044</v>
      </c>
      <c r="BY274" s="103">
        <f>DAY(EOMONTH(Base_Encuestas[[#This Row],[FECHA]],0))</f>
        <v>31</v>
      </c>
      <c r="BZ27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4" s="105">
        <f>+YEAR(Base_Encuestas[[#This Row],[FECHA]])</f>
        <v>2020</v>
      </c>
    </row>
    <row r="275" spans="1:79">
      <c r="A275" s="100" t="s">
        <v>87</v>
      </c>
      <c r="B275" s="100" t="s">
        <v>209</v>
      </c>
      <c r="C275" s="100" t="s">
        <v>95</v>
      </c>
      <c r="D275" s="102">
        <v>9</v>
      </c>
      <c r="E275" s="103">
        <v>31</v>
      </c>
      <c r="F275" s="103"/>
      <c r="G275" s="103"/>
      <c r="H275" s="103"/>
      <c r="I275" s="103">
        <v>28</v>
      </c>
      <c r="J275" s="105">
        <f>Base_Encuestas[[#This Row],[VENTAS POR ALOJAMIENTO DURANTE EL MES DE LA ENCUESTA]]/1000</f>
        <v>2.8000000000000001E-2</v>
      </c>
      <c r="K275" s="101"/>
      <c r="L275" s="101"/>
      <c r="M275" s="101"/>
      <c r="N275" s="101"/>
      <c r="O275" s="101"/>
      <c r="P275" s="102">
        <v>1</v>
      </c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>
        <v>1</v>
      </c>
      <c r="AB275" s="103"/>
      <c r="AC275" s="103">
        <v>1</v>
      </c>
      <c r="AD275" s="103">
        <v>1</v>
      </c>
      <c r="AE275" s="103"/>
      <c r="AF275" s="103">
        <v>1</v>
      </c>
      <c r="AG275" s="103"/>
      <c r="AH275" s="103"/>
      <c r="AI275" s="103"/>
      <c r="AJ275" s="103"/>
      <c r="AK275" s="103"/>
      <c r="AL275" s="103"/>
      <c r="AM275" s="103"/>
      <c r="AN275" s="103"/>
      <c r="AO275" s="103"/>
      <c r="AP275" s="103"/>
      <c r="AQ275" s="103"/>
      <c r="AR275" s="103"/>
      <c r="AS275" s="103"/>
      <c r="AT275" s="103"/>
      <c r="AU275" s="103">
        <v>6</v>
      </c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  <c r="BF275" s="103"/>
      <c r="BG275" s="103"/>
      <c r="BH275" s="103"/>
      <c r="BI275" s="103"/>
      <c r="BJ275" s="103"/>
      <c r="BK275" s="103"/>
      <c r="BL275" s="103"/>
      <c r="BM275" s="103"/>
      <c r="BN275" s="103"/>
      <c r="BO275" s="103"/>
      <c r="BP275" s="103"/>
      <c r="BQ275" s="103"/>
      <c r="BR275" s="103"/>
      <c r="BS275" s="103"/>
      <c r="BT275" s="103"/>
      <c r="BU275" s="103"/>
      <c r="BV275" s="103"/>
      <c r="BW275" s="103"/>
      <c r="BX275" s="104">
        <v>44044</v>
      </c>
      <c r="BY275" s="103">
        <f>DAY(EOMONTH(Base_Encuestas[[#This Row],[FECHA]],0))</f>
        <v>31</v>
      </c>
      <c r="BZ27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5" s="105">
        <f>+YEAR(Base_Encuestas[[#This Row],[FECHA]])</f>
        <v>2020</v>
      </c>
    </row>
    <row r="276" spans="1:79">
      <c r="A276" s="100" t="s">
        <v>87</v>
      </c>
      <c r="B276" s="100" t="s">
        <v>209</v>
      </c>
      <c r="C276" s="100" t="s">
        <v>95</v>
      </c>
      <c r="D276" s="102">
        <v>8</v>
      </c>
      <c r="E276" s="103">
        <v>20</v>
      </c>
      <c r="F276" s="103"/>
      <c r="G276" s="103"/>
      <c r="H276" s="103"/>
      <c r="I276" s="103"/>
      <c r="J276" s="105"/>
      <c r="K276" s="101"/>
      <c r="L276" s="101"/>
      <c r="M276" s="101"/>
      <c r="N276" s="101"/>
      <c r="O276" s="101"/>
      <c r="P276" s="102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103"/>
      <c r="AO276" s="103"/>
      <c r="AP276" s="103"/>
      <c r="AQ276" s="103"/>
      <c r="AR276" s="103"/>
      <c r="AS276" s="103"/>
      <c r="AT276" s="103"/>
      <c r="AU276" s="103">
        <v>2</v>
      </c>
      <c r="AV276" s="103"/>
      <c r="AW276" s="103"/>
      <c r="AX276" s="103"/>
      <c r="AY276" s="103"/>
      <c r="AZ276" s="103"/>
      <c r="BA276" s="103"/>
      <c r="BB276" s="103"/>
      <c r="BC276" s="103"/>
      <c r="BD276" s="103"/>
      <c r="BE276" s="103"/>
      <c r="BF276" s="103"/>
      <c r="BG276" s="103"/>
      <c r="BH276" s="103"/>
      <c r="BI276" s="103"/>
      <c r="BJ276" s="103"/>
      <c r="BK276" s="103"/>
      <c r="BL276" s="103"/>
      <c r="BM276" s="103"/>
      <c r="BN276" s="103"/>
      <c r="BO276" s="103"/>
      <c r="BP276" s="103"/>
      <c r="BQ276" s="103"/>
      <c r="BR276" s="103"/>
      <c r="BS276" s="103"/>
      <c r="BT276" s="103"/>
      <c r="BU276" s="103"/>
      <c r="BV276" s="103"/>
      <c r="BW276" s="103"/>
      <c r="BX276" s="104">
        <v>44044</v>
      </c>
      <c r="BY276" s="103">
        <f>DAY(EOMONTH(Base_Encuestas[[#This Row],[FECHA]],0))</f>
        <v>31</v>
      </c>
      <c r="BZ27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6" s="105">
        <f>+YEAR(Base_Encuestas[[#This Row],[FECHA]])</f>
        <v>2020</v>
      </c>
    </row>
    <row r="277" spans="1:79">
      <c r="A277" s="100" t="s">
        <v>82</v>
      </c>
      <c r="B277" s="100" t="s">
        <v>209</v>
      </c>
      <c r="C277" s="100" t="s">
        <v>95</v>
      </c>
      <c r="D277" s="102">
        <v>7</v>
      </c>
      <c r="E277" s="103">
        <v>30</v>
      </c>
      <c r="F277" s="103"/>
      <c r="G277" s="103"/>
      <c r="H277" s="103"/>
      <c r="I277" s="103">
        <v>1125</v>
      </c>
      <c r="J277" s="105">
        <f>Base_Encuestas[[#This Row],[VENTAS POR ALOJAMIENTO DURANTE EL MES DE LA ENCUESTA]]/1000</f>
        <v>1.125</v>
      </c>
      <c r="K277" s="101"/>
      <c r="L277" s="101"/>
      <c r="M277" s="101"/>
      <c r="N277" s="101"/>
      <c r="O277" s="101"/>
      <c r="P277" s="102">
        <v>10</v>
      </c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>
        <v>14</v>
      </c>
      <c r="AB277" s="103"/>
      <c r="AC277" s="103">
        <v>14</v>
      </c>
      <c r="AD277" s="103">
        <v>14</v>
      </c>
      <c r="AE277" s="103"/>
      <c r="AF277" s="103">
        <v>14</v>
      </c>
      <c r="AG277" s="103"/>
      <c r="AH277" s="103"/>
      <c r="AI277" s="103"/>
      <c r="AJ277" s="103"/>
      <c r="AK277" s="103"/>
      <c r="AL277" s="103"/>
      <c r="AM277" s="103"/>
      <c r="AN277" s="103"/>
      <c r="AO277" s="103"/>
      <c r="AP277" s="103"/>
      <c r="AQ277" s="103"/>
      <c r="AR277" s="103"/>
      <c r="AS277" s="103"/>
      <c r="AT277" s="103"/>
      <c r="AU277" s="103">
        <v>5</v>
      </c>
      <c r="AV277" s="103"/>
      <c r="AW277" s="103"/>
      <c r="AX277" s="103"/>
      <c r="AY277" s="103"/>
      <c r="AZ277" s="103"/>
      <c r="BA277" s="103"/>
      <c r="BB277" s="103"/>
      <c r="BC277" s="103"/>
      <c r="BD277" s="103"/>
      <c r="BE277" s="103"/>
      <c r="BF277" s="103"/>
      <c r="BG277" s="103"/>
      <c r="BH277" s="103"/>
      <c r="BI277" s="103"/>
      <c r="BJ277" s="103"/>
      <c r="BK277" s="103"/>
      <c r="BL277" s="103"/>
      <c r="BM277" s="103"/>
      <c r="BN277" s="103"/>
      <c r="BO277" s="103"/>
      <c r="BP277" s="103"/>
      <c r="BQ277" s="103"/>
      <c r="BR277" s="103"/>
      <c r="BS277" s="103"/>
      <c r="BT277" s="103"/>
      <c r="BU277" s="103"/>
      <c r="BV277" s="103"/>
      <c r="BW277" s="103"/>
      <c r="BX277" s="104">
        <v>44044</v>
      </c>
      <c r="BY277" s="103">
        <f>DAY(EOMONTH(Base_Encuestas[[#This Row],[FECHA]],0))</f>
        <v>31</v>
      </c>
      <c r="BZ27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7" s="105">
        <f>+YEAR(Base_Encuestas[[#This Row],[FECHA]])</f>
        <v>2020</v>
      </c>
    </row>
    <row r="278" spans="1:79">
      <c r="A278" s="100" t="s">
        <v>76</v>
      </c>
      <c r="B278" s="100" t="s">
        <v>209</v>
      </c>
      <c r="C278" s="100" t="s">
        <v>78</v>
      </c>
      <c r="D278" s="102">
        <v>20</v>
      </c>
      <c r="E278" s="103">
        <v>30</v>
      </c>
      <c r="F278" s="103"/>
      <c r="G278" s="103"/>
      <c r="H278" s="103"/>
      <c r="I278" s="103">
        <v>6344.83</v>
      </c>
      <c r="J278" s="105">
        <f>Base_Encuestas[[#This Row],[VENTAS POR ALOJAMIENTO DURANTE EL MES DE LA ENCUESTA]]/1000</f>
        <v>6.34483</v>
      </c>
      <c r="K278" s="101"/>
      <c r="L278" s="101"/>
      <c r="M278" s="101"/>
      <c r="N278" s="101"/>
      <c r="O278" s="101"/>
      <c r="P278" s="102">
        <v>108</v>
      </c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>
        <v>154</v>
      </c>
      <c r="AB278" s="103">
        <v>1</v>
      </c>
      <c r="AC278" s="103">
        <v>155</v>
      </c>
      <c r="AD278" s="103">
        <v>188</v>
      </c>
      <c r="AE278" s="103">
        <v>10</v>
      </c>
      <c r="AF278" s="103">
        <v>198</v>
      </c>
      <c r="AG278" s="103"/>
      <c r="AH278" s="103"/>
      <c r="AI278" s="103"/>
      <c r="AJ278" s="103"/>
      <c r="AK278" s="103"/>
      <c r="AL278" s="103"/>
      <c r="AM278" s="103"/>
      <c r="AN278" s="103"/>
      <c r="AO278" s="103"/>
      <c r="AP278" s="103"/>
      <c r="AQ278" s="103"/>
      <c r="AR278" s="103"/>
      <c r="AS278" s="103"/>
      <c r="AT278" s="103"/>
      <c r="AU278" s="103">
        <v>18</v>
      </c>
      <c r="AV278" s="103"/>
      <c r="AW278" s="103"/>
      <c r="AX278" s="103"/>
      <c r="AY278" s="103"/>
      <c r="AZ278" s="103"/>
      <c r="BA278" s="103"/>
      <c r="BB278" s="103"/>
      <c r="BC278" s="103"/>
      <c r="BD278" s="103"/>
      <c r="BE278" s="103"/>
      <c r="BF278" s="103"/>
      <c r="BG278" s="103"/>
      <c r="BH278" s="103"/>
      <c r="BI278" s="103"/>
      <c r="BJ278" s="103"/>
      <c r="BK278" s="103"/>
      <c r="BL278" s="103"/>
      <c r="BM278" s="103"/>
      <c r="BN278" s="103"/>
      <c r="BO278" s="103"/>
      <c r="BP278" s="103"/>
      <c r="BQ278" s="103"/>
      <c r="BR278" s="103"/>
      <c r="BS278" s="103"/>
      <c r="BT278" s="103"/>
      <c r="BU278" s="103"/>
      <c r="BV278" s="103"/>
      <c r="BW278" s="103"/>
      <c r="BX278" s="104">
        <v>44044</v>
      </c>
      <c r="BY278" s="103">
        <f>DAY(EOMONTH(Base_Encuestas[[#This Row],[FECHA]],0))</f>
        <v>31</v>
      </c>
      <c r="BZ27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8" s="105">
        <f>+YEAR(Base_Encuestas[[#This Row],[FECHA]])</f>
        <v>2020</v>
      </c>
    </row>
    <row r="279" spans="1:79">
      <c r="A279" s="100" t="s">
        <v>76</v>
      </c>
      <c r="B279" s="100" t="s">
        <v>209</v>
      </c>
      <c r="C279" s="100" t="s">
        <v>78</v>
      </c>
      <c r="D279" s="102">
        <v>41</v>
      </c>
      <c r="E279" s="103">
        <v>2250</v>
      </c>
      <c r="F279" s="103"/>
      <c r="G279" s="103"/>
      <c r="H279" s="103"/>
      <c r="I279" s="103">
        <v>1200</v>
      </c>
      <c r="J279" s="105">
        <f>Base_Encuestas[[#This Row],[VENTAS POR ALOJAMIENTO DURANTE EL MES DE LA ENCUESTA]]/1000</f>
        <v>1.2</v>
      </c>
      <c r="K279" s="101"/>
      <c r="L279" s="101"/>
      <c r="M279" s="101"/>
      <c r="N279" s="101"/>
      <c r="O279" s="101"/>
      <c r="P279" s="102">
        <v>39</v>
      </c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>
        <v>23</v>
      </c>
      <c r="AB279" s="103"/>
      <c r="AC279" s="103">
        <v>23</v>
      </c>
      <c r="AD279" s="103">
        <v>39</v>
      </c>
      <c r="AE279" s="103"/>
      <c r="AF279" s="103">
        <v>39</v>
      </c>
      <c r="AG279" s="103"/>
      <c r="AH279" s="103"/>
      <c r="AI279" s="103"/>
      <c r="AJ279" s="103"/>
      <c r="AK279" s="103"/>
      <c r="AL279" s="103"/>
      <c r="AM279" s="103"/>
      <c r="AN279" s="103"/>
      <c r="AO279" s="103"/>
      <c r="AP279" s="103"/>
      <c r="AQ279" s="103"/>
      <c r="AR279" s="103"/>
      <c r="AS279" s="103"/>
      <c r="AT279" s="103"/>
      <c r="AU279" s="103">
        <v>5</v>
      </c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BI279" s="103"/>
      <c r="BJ279" s="103"/>
      <c r="BK279" s="103"/>
      <c r="BL279" s="103"/>
      <c r="BM279" s="103"/>
      <c r="BN279" s="103"/>
      <c r="BO279" s="103"/>
      <c r="BP279" s="103"/>
      <c r="BQ279" s="103"/>
      <c r="BR279" s="103"/>
      <c r="BS279" s="103"/>
      <c r="BT279" s="103"/>
      <c r="BU279" s="103"/>
      <c r="BV279" s="103"/>
      <c r="BW279" s="103"/>
      <c r="BX279" s="104">
        <v>44044</v>
      </c>
      <c r="BY279" s="103">
        <f>DAY(EOMONTH(Base_Encuestas[[#This Row],[FECHA]],0))</f>
        <v>31</v>
      </c>
      <c r="BZ27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9" s="105">
        <f>+YEAR(Base_Encuestas[[#This Row],[FECHA]])</f>
        <v>2020</v>
      </c>
    </row>
    <row r="280" spans="1:79">
      <c r="A280" s="100" t="s">
        <v>76</v>
      </c>
      <c r="B280" s="100" t="s">
        <v>209</v>
      </c>
      <c r="C280" s="100" t="s">
        <v>101</v>
      </c>
      <c r="D280" s="102">
        <v>22</v>
      </c>
      <c r="E280" s="103">
        <v>2</v>
      </c>
      <c r="F280" s="103"/>
      <c r="G280" s="103"/>
      <c r="H280" s="103"/>
      <c r="I280" s="103">
        <v>68.790000000000006</v>
      </c>
      <c r="J280" s="105">
        <f>Base_Encuestas[[#This Row],[VENTAS POR ALOJAMIENTO DURANTE EL MES DE LA ENCUESTA]]/1000</f>
        <v>6.8790000000000004E-2</v>
      </c>
      <c r="K280" s="101"/>
      <c r="L280" s="101"/>
      <c r="M280" s="101"/>
      <c r="N280" s="101"/>
      <c r="O280" s="101"/>
      <c r="P280" s="102">
        <v>1</v>
      </c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>
        <v>1</v>
      </c>
      <c r="AB280" s="103"/>
      <c r="AC280" s="103">
        <v>1</v>
      </c>
      <c r="AD280" s="103">
        <v>1</v>
      </c>
      <c r="AE280" s="103"/>
      <c r="AF280" s="103">
        <v>1</v>
      </c>
      <c r="AG280" s="103"/>
      <c r="AH280" s="103"/>
      <c r="AI280" s="103"/>
      <c r="AJ280" s="103"/>
      <c r="AK280" s="103"/>
      <c r="AL280" s="103"/>
      <c r="AM280" s="103"/>
      <c r="AN280" s="103"/>
      <c r="AO280" s="103"/>
      <c r="AP280" s="103"/>
      <c r="AQ280" s="103"/>
      <c r="AR280" s="103"/>
      <c r="AS280" s="103"/>
      <c r="AT280" s="103"/>
      <c r="AU280" s="103">
        <v>2</v>
      </c>
      <c r="AV280" s="103"/>
      <c r="AW280" s="103"/>
      <c r="AX280" s="103"/>
      <c r="AY280" s="103"/>
      <c r="AZ280" s="103"/>
      <c r="BA280" s="103"/>
      <c r="BB280" s="103"/>
      <c r="BC280" s="103"/>
      <c r="BD280" s="103"/>
      <c r="BE280" s="103"/>
      <c r="BF280" s="103"/>
      <c r="BG280" s="103"/>
      <c r="BH280" s="103"/>
      <c r="BI280" s="103"/>
      <c r="BJ280" s="103"/>
      <c r="BK280" s="103"/>
      <c r="BL280" s="103"/>
      <c r="BM280" s="103"/>
      <c r="BN280" s="103"/>
      <c r="BO280" s="103"/>
      <c r="BP280" s="103"/>
      <c r="BQ280" s="103"/>
      <c r="BR280" s="103"/>
      <c r="BS280" s="103"/>
      <c r="BT280" s="103"/>
      <c r="BU280" s="103"/>
      <c r="BV280" s="103"/>
      <c r="BW280" s="103"/>
      <c r="BX280" s="104">
        <v>44044</v>
      </c>
      <c r="BY280" s="103">
        <f>DAY(EOMONTH(Base_Encuestas[[#This Row],[FECHA]],0))</f>
        <v>31</v>
      </c>
      <c r="BZ28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0" s="105">
        <f>+YEAR(Base_Encuestas[[#This Row],[FECHA]])</f>
        <v>2020</v>
      </c>
    </row>
    <row r="281" spans="1:79">
      <c r="A281" s="100" t="s">
        <v>82</v>
      </c>
      <c r="B281" s="100" t="s">
        <v>224</v>
      </c>
      <c r="C281" s="100" t="s">
        <v>78</v>
      </c>
      <c r="D281" s="102">
        <v>128</v>
      </c>
      <c r="E281" s="103">
        <v>8773</v>
      </c>
      <c r="F281" s="103"/>
      <c r="G281" s="103"/>
      <c r="H281" s="103"/>
      <c r="I281" s="103">
        <v>115110</v>
      </c>
      <c r="J281" s="105">
        <f>Base_Encuestas[[#This Row],[VENTAS POR ALOJAMIENTO DURANTE EL MES DE LA ENCUESTA]]/1000</f>
        <v>115.11</v>
      </c>
      <c r="K281" s="101"/>
      <c r="L281" s="101"/>
      <c r="M281" s="101"/>
      <c r="N281" s="101"/>
      <c r="O281" s="101"/>
      <c r="P281" s="102">
        <v>1088</v>
      </c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>
        <v>341</v>
      </c>
      <c r="AB281" s="103">
        <v>938</v>
      </c>
      <c r="AC281" s="103">
        <v>1279</v>
      </c>
      <c r="AD281" s="103">
        <v>341</v>
      </c>
      <c r="AE281" s="103">
        <v>938</v>
      </c>
      <c r="AF281" s="103">
        <v>1279</v>
      </c>
      <c r="AG281" s="103"/>
      <c r="AH281" s="103"/>
      <c r="AI281" s="103"/>
      <c r="AJ281" s="103"/>
      <c r="AK281" s="103"/>
      <c r="AL281" s="103"/>
      <c r="AM281" s="103"/>
      <c r="AN281" s="103"/>
      <c r="AO281" s="103"/>
      <c r="AP281" s="103"/>
      <c r="AQ281" s="103"/>
      <c r="AR281" s="103"/>
      <c r="AS281" s="103"/>
      <c r="AT281" s="103"/>
      <c r="AU281" s="103">
        <v>69</v>
      </c>
      <c r="AV281" s="103"/>
      <c r="AW281" s="103"/>
      <c r="AX281" s="103"/>
      <c r="AY281" s="103"/>
      <c r="AZ281" s="103"/>
      <c r="BA281" s="103"/>
      <c r="BB281" s="103"/>
      <c r="BC281" s="103"/>
      <c r="BD281" s="103"/>
      <c r="BE281" s="103"/>
      <c r="BF281" s="103"/>
      <c r="BG281" s="103"/>
      <c r="BH281" s="103"/>
      <c r="BI281" s="103"/>
      <c r="BJ281" s="103"/>
      <c r="BK281" s="103"/>
      <c r="BL281" s="103"/>
      <c r="BM281" s="103"/>
      <c r="BN281" s="103"/>
      <c r="BO281" s="103"/>
      <c r="BP281" s="103"/>
      <c r="BQ281" s="103"/>
      <c r="BR281" s="103"/>
      <c r="BS281" s="103"/>
      <c r="BT281" s="103"/>
      <c r="BU281" s="103"/>
      <c r="BV281" s="103"/>
      <c r="BW281" s="103"/>
      <c r="BX281" s="104">
        <v>44044</v>
      </c>
      <c r="BY281" s="103">
        <f>DAY(EOMONTH(Base_Encuestas[[#This Row],[FECHA]],0))</f>
        <v>31</v>
      </c>
      <c r="BZ28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1" s="105">
        <f>+YEAR(Base_Encuestas[[#This Row],[FECHA]])</f>
        <v>2020</v>
      </c>
    </row>
    <row r="282" spans="1:79">
      <c r="A282" s="100" t="s">
        <v>82</v>
      </c>
      <c r="B282" s="100" t="s">
        <v>223</v>
      </c>
      <c r="C282" s="100" t="s">
        <v>78</v>
      </c>
      <c r="D282" s="102">
        <v>142</v>
      </c>
      <c r="E282" s="103"/>
      <c r="F282" s="103"/>
      <c r="G282" s="103"/>
      <c r="H282" s="103"/>
      <c r="I282" s="103"/>
      <c r="J282" s="105"/>
      <c r="K282" s="101"/>
      <c r="L282" s="101"/>
      <c r="M282" s="101"/>
      <c r="N282" s="101"/>
      <c r="O282" s="101"/>
      <c r="P282" s="102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103"/>
      <c r="AO282" s="103"/>
      <c r="AP282" s="103"/>
      <c r="AQ282" s="103"/>
      <c r="AR282" s="103"/>
      <c r="AS282" s="103"/>
      <c r="AT282" s="103"/>
      <c r="AU282" s="103">
        <v>20</v>
      </c>
      <c r="AV282" s="103"/>
      <c r="AW282" s="103"/>
      <c r="AX282" s="103"/>
      <c r="AY282" s="103"/>
      <c r="AZ282" s="103"/>
      <c r="BA282" s="103"/>
      <c r="BB282" s="103"/>
      <c r="BC282" s="103"/>
      <c r="BD282" s="103"/>
      <c r="BE282" s="103"/>
      <c r="BF282" s="103"/>
      <c r="BG282" s="103"/>
      <c r="BH282" s="103"/>
      <c r="BI282" s="103"/>
      <c r="BJ282" s="103"/>
      <c r="BK282" s="103"/>
      <c r="BL282" s="103"/>
      <c r="BM282" s="103"/>
      <c r="BN282" s="103"/>
      <c r="BO282" s="103"/>
      <c r="BP282" s="103"/>
      <c r="BQ282" s="103"/>
      <c r="BR282" s="103"/>
      <c r="BS282" s="103"/>
      <c r="BT282" s="103"/>
      <c r="BU282" s="103"/>
      <c r="BV282" s="103"/>
      <c r="BW282" s="103"/>
      <c r="BX282" s="104">
        <v>44044</v>
      </c>
      <c r="BY282" s="103">
        <f>DAY(EOMONTH(Base_Encuestas[[#This Row],[FECHA]],0))</f>
        <v>31</v>
      </c>
      <c r="BZ28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2" s="105">
        <f>+YEAR(Base_Encuestas[[#This Row],[FECHA]])</f>
        <v>2020</v>
      </c>
    </row>
    <row r="283" spans="1:79">
      <c r="A283" s="100" t="s">
        <v>76</v>
      </c>
      <c r="B283" s="100" t="s">
        <v>209</v>
      </c>
      <c r="C283" s="100" t="s">
        <v>78</v>
      </c>
      <c r="D283" s="102">
        <v>17</v>
      </c>
      <c r="E283" s="103">
        <v>1020</v>
      </c>
      <c r="F283" s="103"/>
      <c r="G283" s="103"/>
      <c r="H283" s="103"/>
      <c r="I283" s="103">
        <v>1356</v>
      </c>
      <c r="J283" s="105">
        <f>Base_Encuestas[[#This Row],[VENTAS POR ALOJAMIENTO DURANTE EL MES DE LA ENCUESTA]]/1000</f>
        <v>1.3560000000000001</v>
      </c>
      <c r="K283" s="101"/>
      <c r="L283" s="101"/>
      <c r="M283" s="101"/>
      <c r="N283" s="101"/>
      <c r="O283" s="101"/>
      <c r="P283" s="102">
        <v>12</v>
      </c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>
        <v>8</v>
      </c>
      <c r="AB283" s="103"/>
      <c r="AC283" s="103">
        <v>8</v>
      </c>
      <c r="AD283" s="103">
        <v>24</v>
      </c>
      <c r="AE283" s="103"/>
      <c r="AF283" s="103">
        <v>24</v>
      </c>
      <c r="AG283" s="103"/>
      <c r="AH283" s="103"/>
      <c r="AI283" s="103"/>
      <c r="AJ283" s="103"/>
      <c r="AK283" s="103"/>
      <c r="AL283" s="103"/>
      <c r="AM283" s="103"/>
      <c r="AN283" s="103"/>
      <c r="AO283" s="103"/>
      <c r="AP283" s="103"/>
      <c r="AQ283" s="103"/>
      <c r="AR283" s="103"/>
      <c r="AS283" s="103"/>
      <c r="AT283" s="103"/>
      <c r="AU283" s="103"/>
      <c r="AV283" s="103"/>
      <c r="AW283" s="103"/>
      <c r="AX283" s="103"/>
      <c r="AY283" s="103"/>
      <c r="AZ283" s="103"/>
      <c r="BA283" s="103"/>
      <c r="BB283" s="103"/>
      <c r="BC283" s="103"/>
      <c r="BD283" s="103"/>
      <c r="BE283" s="103"/>
      <c r="BF283" s="103"/>
      <c r="BG283" s="103"/>
      <c r="BH283" s="103"/>
      <c r="BI283" s="103"/>
      <c r="BJ283" s="103"/>
      <c r="BK283" s="103"/>
      <c r="BL283" s="103"/>
      <c r="BM283" s="103"/>
      <c r="BN283" s="103"/>
      <c r="BO283" s="103"/>
      <c r="BP283" s="103"/>
      <c r="BQ283" s="103"/>
      <c r="BR283" s="103"/>
      <c r="BS283" s="103"/>
      <c r="BT283" s="103"/>
      <c r="BU283" s="103"/>
      <c r="BV283" s="103"/>
      <c r="BW283" s="103"/>
      <c r="BX283" s="104">
        <v>44044</v>
      </c>
      <c r="BY283" s="103">
        <f>DAY(EOMONTH(Base_Encuestas[[#This Row],[FECHA]],0))</f>
        <v>31</v>
      </c>
      <c r="BZ28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3" s="105">
        <f>+YEAR(Base_Encuestas[[#This Row],[FECHA]])</f>
        <v>2020</v>
      </c>
    </row>
    <row r="284" spans="1:79">
      <c r="A284" s="100" t="s">
        <v>82</v>
      </c>
      <c r="B284" s="100" t="s">
        <v>209</v>
      </c>
      <c r="C284" s="100" t="s">
        <v>78</v>
      </c>
      <c r="D284" s="102">
        <v>60</v>
      </c>
      <c r="E284" s="103">
        <v>148</v>
      </c>
      <c r="F284" s="103"/>
      <c r="G284" s="103"/>
      <c r="H284" s="103"/>
      <c r="I284" s="103">
        <v>2868.47</v>
      </c>
      <c r="J284" s="105">
        <f>Base_Encuestas[[#This Row],[VENTAS POR ALOJAMIENTO DURANTE EL MES DE LA ENCUESTA]]/1000</f>
        <v>2.8684699999999999</v>
      </c>
      <c r="K284" s="101"/>
      <c r="L284" s="101"/>
      <c r="M284" s="101"/>
      <c r="N284" s="101"/>
      <c r="O284" s="101"/>
      <c r="P284" s="102">
        <v>94</v>
      </c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>
        <v>94</v>
      </c>
      <c r="AB284" s="103"/>
      <c r="AC284" s="103">
        <v>94</v>
      </c>
      <c r="AD284" s="103">
        <v>94</v>
      </c>
      <c r="AE284" s="103"/>
      <c r="AF284" s="103">
        <v>94</v>
      </c>
      <c r="AG284" s="103"/>
      <c r="AH284" s="103"/>
      <c r="AI284" s="103"/>
      <c r="AJ284" s="103"/>
      <c r="AK284" s="103"/>
      <c r="AL284" s="103"/>
      <c r="AM284" s="103"/>
      <c r="AN284" s="103"/>
      <c r="AO284" s="103"/>
      <c r="AP284" s="103"/>
      <c r="AQ284" s="103"/>
      <c r="AR284" s="103"/>
      <c r="AS284" s="103"/>
      <c r="AT284" s="103"/>
      <c r="AU284" s="103">
        <v>11</v>
      </c>
      <c r="AV284" s="103"/>
      <c r="AW284" s="103"/>
      <c r="AX284" s="103"/>
      <c r="AY284" s="103"/>
      <c r="AZ284" s="103"/>
      <c r="BA284" s="103"/>
      <c r="BB284" s="103"/>
      <c r="BC284" s="103"/>
      <c r="BD284" s="103"/>
      <c r="BE284" s="103"/>
      <c r="BF284" s="103"/>
      <c r="BG284" s="103"/>
      <c r="BH284" s="103"/>
      <c r="BI284" s="103"/>
      <c r="BJ284" s="103"/>
      <c r="BK284" s="103"/>
      <c r="BL284" s="103"/>
      <c r="BM284" s="103"/>
      <c r="BN284" s="103"/>
      <c r="BO284" s="103"/>
      <c r="BP284" s="103"/>
      <c r="BQ284" s="103"/>
      <c r="BR284" s="103"/>
      <c r="BS284" s="103"/>
      <c r="BT284" s="103"/>
      <c r="BU284" s="103"/>
      <c r="BV284" s="103"/>
      <c r="BW284" s="103"/>
      <c r="BX284" s="104">
        <v>44044</v>
      </c>
      <c r="BY284" s="103">
        <f>DAY(EOMONTH(Base_Encuestas[[#This Row],[FECHA]],0))</f>
        <v>31</v>
      </c>
      <c r="BZ28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4" s="105">
        <f>+YEAR(Base_Encuestas[[#This Row],[FECHA]])</f>
        <v>2020</v>
      </c>
    </row>
    <row r="285" spans="1:79">
      <c r="A285" s="100" t="s">
        <v>82</v>
      </c>
      <c r="B285" s="100" t="s">
        <v>209</v>
      </c>
      <c r="C285" s="100" t="s">
        <v>78</v>
      </c>
      <c r="D285" s="102">
        <v>10</v>
      </c>
      <c r="E285" s="103">
        <v>10</v>
      </c>
      <c r="F285" s="103"/>
      <c r="G285" s="103"/>
      <c r="H285" s="103"/>
      <c r="I285" s="103">
        <v>3000</v>
      </c>
      <c r="J285" s="105">
        <f>Base_Encuestas[[#This Row],[VENTAS POR ALOJAMIENTO DURANTE EL MES DE LA ENCUESTA]]/1000</f>
        <v>3</v>
      </c>
      <c r="K285" s="101"/>
      <c r="L285" s="101"/>
      <c r="M285" s="101"/>
      <c r="N285" s="101"/>
      <c r="O285" s="101"/>
      <c r="P285" s="102">
        <v>50</v>
      </c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>
        <v>50</v>
      </c>
      <c r="AB285" s="103"/>
      <c r="AC285" s="103">
        <v>50</v>
      </c>
      <c r="AD285" s="103">
        <v>50</v>
      </c>
      <c r="AE285" s="103"/>
      <c r="AF285" s="103">
        <v>50</v>
      </c>
      <c r="AG285" s="103"/>
      <c r="AH285" s="103"/>
      <c r="AI285" s="103"/>
      <c r="AJ285" s="103"/>
      <c r="AK285" s="103"/>
      <c r="AL285" s="103"/>
      <c r="AM285" s="103"/>
      <c r="AN285" s="103"/>
      <c r="AO285" s="103"/>
      <c r="AP285" s="103"/>
      <c r="AQ285" s="103"/>
      <c r="AR285" s="103"/>
      <c r="AS285" s="103"/>
      <c r="AT285" s="103"/>
      <c r="AU285" s="103">
        <v>2</v>
      </c>
      <c r="AV285" s="103"/>
      <c r="AW285" s="103"/>
      <c r="AX285" s="103"/>
      <c r="AY285" s="103"/>
      <c r="AZ285" s="103"/>
      <c r="BA285" s="103"/>
      <c r="BB285" s="103"/>
      <c r="BC285" s="103"/>
      <c r="BD285" s="103"/>
      <c r="BE285" s="103"/>
      <c r="BF285" s="103"/>
      <c r="BG285" s="103"/>
      <c r="BH285" s="103"/>
      <c r="BI285" s="103"/>
      <c r="BJ285" s="103"/>
      <c r="BK285" s="103"/>
      <c r="BL285" s="103"/>
      <c r="BM285" s="103"/>
      <c r="BN285" s="103"/>
      <c r="BO285" s="103"/>
      <c r="BP285" s="103"/>
      <c r="BQ285" s="103"/>
      <c r="BR285" s="103"/>
      <c r="BS285" s="103"/>
      <c r="BT285" s="103"/>
      <c r="BU285" s="103"/>
      <c r="BV285" s="103"/>
      <c r="BW285" s="103"/>
      <c r="BX285" s="104">
        <v>44044</v>
      </c>
      <c r="BY285" s="103">
        <f>DAY(EOMONTH(Base_Encuestas[[#This Row],[FECHA]],0))</f>
        <v>31</v>
      </c>
      <c r="BZ28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5" s="105">
        <f>+YEAR(Base_Encuestas[[#This Row],[FECHA]])</f>
        <v>2020</v>
      </c>
    </row>
    <row r="286" spans="1:79">
      <c r="A286" s="100" t="s">
        <v>82</v>
      </c>
      <c r="B286" s="100" t="s">
        <v>209</v>
      </c>
      <c r="C286" s="100" t="s">
        <v>95</v>
      </c>
      <c r="D286" s="102">
        <v>5</v>
      </c>
      <c r="E286" s="103">
        <v>14</v>
      </c>
      <c r="F286" s="103"/>
      <c r="G286" s="103"/>
      <c r="H286" s="103"/>
      <c r="I286" s="103"/>
      <c r="J286" s="105"/>
      <c r="K286" s="101"/>
      <c r="L286" s="101"/>
      <c r="M286" s="101"/>
      <c r="N286" s="101"/>
      <c r="O286" s="101"/>
      <c r="P286" s="102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103"/>
      <c r="AO286" s="103"/>
      <c r="AP286" s="103"/>
      <c r="AQ286" s="103"/>
      <c r="AR286" s="103"/>
      <c r="AS286" s="103"/>
      <c r="AT286" s="103"/>
      <c r="AU286" s="103">
        <v>3</v>
      </c>
      <c r="AV286" s="103"/>
      <c r="AW286" s="103"/>
      <c r="AX286" s="103"/>
      <c r="AY286" s="103"/>
      <c r="AZ286" s="103"/>
      <c r="BA286" s="103"/>
      <c r="BB286" s="103"/>
      <c r="BC286" s="103"/>
      <c r="BD286" s="103"/>
      <c r="BE286" s="103"/>
      <c r="BF286" s="103"/>
      <c r="BG286" s="103"/>
      <c r="BH286" s="103"/>
      <c r="BI286" s="103"/>
      <c r="BJ286" s="103"/>
      <c r="BK286" s="103"/>
      <c r="BL286" s="103"/>
      <c r="BM286" s="103"/>
      <c r="BN286" s="103"/>
      <c r="BO286" s="103"/>
      <c r="BP286" s="103"/>
      <c r="BQ286" s="103"/>
      <c r="BR286" s="103"/>
      <c r="BS286" s="103"/>
      <c r="BT286" s="103"/>
      <c r="BU286" s="103"/>
      <c r="BV286" s="103"/>
      <c r="BW286" s="103"/>
      <c r="BX286" s="104">
        <v>44044</v>
      </c>
      <c r="BY286" s="103">
        <f>DAY(EOMONTH(Base_Encuestas[[#This Row],[FECHA]],0))</f>
        <v>31</v>
      </c>
      <c r="BZ28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6" s="105">
        <f>+YEAR(Base_Encuestas[[#This Row],[FECHA]])</f>
        <v>2020</v>
      </c>
    </row>
    <row r="287" spans="1:79">
      <c r="A287" s="100" t="s">
        <v>97</v>
      </c>
      <c r="B287" s="100" t="s">
        <v>223</v>
      </c>
      <c r="C287" s="100" t="s">
        <v>78</v>
      </c>
      <c r="D287" s="102">
        <v>32</v>
      </c>
      <c r="E287" s="103">
        <v>1488</v>
      </c>
      <c r="F287" s="103"/>
      <c r="G287" s="103"/>
      <c r="H287" s="103"/>
      <c r="I287" s="103"/>
      <c r="J287" s="105"/>
      <c r="K287" s="101"/>
      <c r="L287" s="101"/>
      <c r="M287" s="101"/>
      <c r="N287" s="101"/>
      <c r="O287" s="101"/>
      <c r="P287" s="102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03"/>
      <c r="AO287" s="103"/>
      <c r="AP287" s="103"/>
      <c r="AQ287" s="103"/>
      <c r="AR287" s="103"/>
      <c r="AS287" s="103"/>
      <c r="AT287" s="103"/>
      <c r="AU287" s="103"/>
      <c r="AV287" s="103"/>
      <c r="AW287" s="103"/>
      <c r="AX287" s="103"/>
      <c r="AY287" s="103"/>
      <c r="AZ287" s="103"/>
      <c r="BA287" s="103"/>
      <c r="BB287" s="103"/>
      <c r="BC287" s="103"/>
      <c r="BD287" s="103"/>
      <c r="BE287" s="103"/>
      <c r="BF287" s="103"/>
      <c r="BG287" s="103"/>
      <c r="BH287" s="103"/>
      <c r="BI287" s="103"/>
      <c r="BJ287" s="103"/>
      <c r="BK287" s="103"/>
      <c r="BL287" s="103"/>
      <c r="BM287" s="103"/>
      <c r="BN287" s="103"/>
      <c r="BO287" s="103"/>
      <c r="BP287" s="103"/>
      <c r="BQ287" s="103"/>
      <c r="BR287" s="103"/>
      <c r="BS287" s="103"/>
      <c r="BT287" s="103"/>
      <c r="BU287" s="103"/>
      <c r="BV287" s="103"/>
      <c r="BW287" s="103"/>
      <c r="BX287" s="104">
        <v>44044</v>
      </c>
      <c r="BY287" s="103">
        <f>DAY(EOMONTH(Base_Encuestas[[#This Row],[FECHA]],0))</f>
        <v>31</v>
      </c>
      <c r="BZ28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7" s="105">
        <f>+YEAR(Base_Encuestas[[#This Row],[FECHA]])</f>
        <v>2020</v>
      </c>
    </row>
    <row r="288" spans="1:79">
      <c r="A288" s="100" t="s">
        <v>82</v>
      </c>
      <c r="B288" s="100" t="s">
        <v>209</v>
      </c>
      <c r="C288" s="100" t="s">
        <v>95</v>
      </c>
      <c r="D288" s="102">
        <v>22</v>
      </c>
      <c r="E288" s="103">
        <v>56</v>
      </c>
      <c r="F288" s="103"/>
      <c r="G288" s="103"/>
      <c r="H288" s="103"/>
      <c r="I288" s="103">
        <v>1000</v>
      </c>
      <c r="J288" s="105">
        <f>Base_Encuestas[[#This Row],[VENTAS POR ALOJAMIENTO DURANTE EL MES DE LA ENCUESTA]]/1000</f>
        <v>1</v>
      </c>
      <c r="K288" s="101"/>
      <c r="L288" s="101"/>
      <c r="M288" s="101"/>
      <c r="N288" s="101"/>
      <c r="O288" s="101"/>
      <c r="P288" s="102">
        <v>12</v>
      </c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>
        <v>12</v>
      </c>
      <c r="AB288" s="103"/>
      <c r="AC288" s="103">
        <v>12</v>
      </c>
      <c r="AD288" s="103">
        <v>12</v>
      </c>
      <c r="AE288" s="103"/>
      <c r="AF288" s="103">
        <v>12</v>
      </c>
      <c r="AG288" s="103"/>
      <c r="AH288" s="103"/>
      <c r="AI288" s="103"/>
      <c r="AJ288" s="103"/>
      <c r="AK288" s="103"/>
      <c r="AL288" s="103"/>
      <c r="AM288" s="103"/>
      <c r="AN288" s="103"/>
      <c r="AO288" s="103"/>
      <c r="AP288" s="103"/>
      <c r="AQ288" s="103"/>
      <c r="AR288" s="103"/>
      <c r="AS288" s="103"/>
      <c r="AT288" s="103"/>
      <c r="AU288" s="103">
        <v>4</v>
      </c>
      <c r="AV288" s="103"/>
      <c r="AW288" s="103"/>
      <c r="AX288" s="103"/>
      <c r="AY288" s="103"/>
      <c r="AZ288" s="103"/>
      <c r="BA288" s="103"/>
      <c r="BB288" s="103"/>
      <c r="BC288" s="103"/>
      <c r="BD288" s="103"/>
      <c r="BE288" s="103"/>
      <c r="BF288" s="103"/>
      <c r="BG288" s="103"/>
      <c r="BH288" s="103"/>
      <c r="BI288" s="103"/>
      <c r="BJ288" s="103"/>
      <c r="BK288" s="103"/>
      <c r="BL288" s="103"/>
      <c r="BM288" s="103"/>
      <c r="BN288" s="103"/>
      <c r="BO288" s="103"/>
      <c r="BP288" s="103"/>
      <c r="BQ288" s="103"/>
      <c r="BR288" s="103"/>
      <c r="BS288" s="103"/>
      <c r="BT288" s="103"/>
      <c r="BU288" s="103"/>
      <c r="BV288" s="103"/>
      <c r="BW288" s="103"/>
      <c r="BX288" s="104">
        <v>44044</v>
      </c>
      <c r="BY288" s="103">
        <f>DAY(EOMONTH(Base_Encuestas[[#This Row],[FECHA]],0))</f>
        <v>31</v>
      </c>
      <c r="BZ28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8" s="105">
        <f>+YEAR(Base_Encuestas[[#This Row],[FECHA]])</f>
        <v>2020</v>
      </c>
    </row>
    <row r="289" spans="1:79">
      <c r="A289" s="100" t="s">
        <v>82</v>
      </c>
      <c r="B289" s="100" t="s">
        <v>223</v>
      </c>
      <c r="C289" s="100" t="s">
        <v>78</v>
      </c>
      <c r="D289" s="102">
        <v>28</v>
      </c>
      <c r="E289" s="103">
        <v>64</v>
      </c>
      <c r="F289" s="103"/>
      <c r="G289" s="103"/>
      <c r="H289" s="103"/>
      <c r="I289" s="103">
        <v>1274</v>
      </c>
      <c r="J289" s="105">
        <f>Base_Encuestas[[#This Row],[VENTAS POR ALOJAMIENTO DURANTE EL MES DE LA ENCUESTA]]/1000</f>
        <v>1.274</v>
      </c>
      <c r="K289" s="101"/>
      <c r="L289" s="101"/>
      <c r="M289" s="101"/>
      <c r="N289" s="101"/>
      <c r="O289" s="101"/>
      <c r="P289" s="102">
        <v>26</v>
      </c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>
        <v>10</v>
      </c>
      <c r="AB289" s="103">
        <v>16</v>
      </c>
      <c r="AC289" s="103">
        <v>26</v>
      </c>
      <c r="AD289" s="103">
        <v>10</v>
      </c>
      <c r="AE289" s="103">
        <v>16</v>
      </c>
      <c r="AF289" s="103">
        <v>26</v>
      </c>
      <c r="AG289" s="103"/>
      <c r="AH289" s="103"/>
      <c r="AI289" s="103"/>
      <c r="AJ289" s="103"/>
      <c r="AK289" s="103"/>
      <c r="AL289" s="103"/>
      <c r="AM289" s="103"/>
      <c r="AN289" s="103"/>
      <c r="AO289" s="103"/>
      <c r="AP289" s="103"/>
      <c r="AQ289" s="103"/>
      <c r="AR289" s="103"/>
      <c r="AS289" s="103"/>
      <c r="AT289" s="103"/>
      <c r="AU289" s="103">
        <v>10</v>
      </c>
      <c r="AV289" s="103"/>
      <c r="AW289" s="103"/>
      <c r="AX289" s="103"/>
      <c r="AY289" s="103"/>
      <c r="AZ289" s="103"/>
      <c r="BA289" s="103"/>
      <c r="BB289" s="103"/>
      <c r="BC289" s="103"/>
      <c r="BD289" s="103"/>
      <c r="BE289" s="103"/>
      <c r="BF289" s="103"/>
      <c r="BG289" s="103"/>
      <c r="BH289" s="103"/>
      <c r="BI289" s="103"/>
      <c r="BJ289" s="103"/>
      <c r="BK289" s="103"/>
      <c r="BL289" s="103"/>
      <c r="BM289" s="103"/>
      <c r="BN289" s="103"/>
      <c r="BO289" s="103"/>
      <c r="BP289" s="103"/>
      <c r="BQ289" s="103"/>
      <c r="BR289" s="103"/>
      <c r="BS289" s="103"/>
      <c r="BT289" s="103"/>
      <c r="BU289" s="103"/>
      <c r="BV289" s="103"/>
      <c r="BW289" s="103"/>
      <c r="BX289" s="104">
        <v>44044</v>
      </c>
      <c r="BY289" s="103">
        <f>DAY(EOMONTH(Base_Encuestas[[#This Row],[FECHA]],0))</f>
        <v>31</v>
      </c>
      <c r="BZ28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9" s="105">
        <f>+YEAR(Base_Encuestas[[#This Row],[FECHA]])</f>
        <v>2020</v>
      </c>
    </row>
    <row r="290" spans="1:79">
      <c r="A290" s="100" t="s">
        <v>87</v>
      </c>
      <c r="B290" s="100" t="s">
        <v>209</v>
      </c>
      <c r="C290" s="100" t="s">
        <v>89</v>
      </c>
      <c r="D290" s="102">
        <v>10</v>
      </c>
      <c r="E290" s="103">
        <v>42</v>
      </c>
      <c r="F290" s="103"/>
      <c r="G290" s="103"/>
      <c r="H290" s="103"/>
      <c r="I290" s="103">
        <v>1579.87</v>
      </c>
      <c r="J290" s="105">
        <f>Base_Encuestas[[#This Row],[VENTAS POR ALOJAMIENTO DURANTE EL MES DE LA ENCUESTA]]/1000</f>
        <v>1.5798699999999999</v>
      </c>
      <c r="K290" s="101"/>
      <c r="L290" s="101"/>
      <c r="M290" s="101"/>
      <c r="N290" s="101"/>
      <c r="O290" s="101"/>
      <c r="P290" s="102">
        <v>3</v>
      </c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>
        <v>8</v>
      </c>
      <c r="AB290" s="103"/>
      <c r="AC290" s="103">
        <v>8</v>
      </c>
      <c r="AD290" s="103">
        <v>8</v>
      </c>
      <c r="AE290" s="103"/>
      <c r="AF290" s="103">
        <v>8</v>
      </c>
      <c r="AG290" s="103"/>
      <c r="AH290" s="103"/>
      <c r="AI290" s="103"/>
      <c r="AJ290" s="103"/>
      <c r="AK290" s="103"/>
      <c r="AL290" s="103"/>
      <c r="AM290" s="103"/>
      <c r="AN290" s="103"/>
      <c r="AO290" s="103"/>
      <c r="AP290" s="103"/>
      <c r="AQ290" s="103"/>
      <c r="AR290" s="103"/>
      <c r="AS290" s="103"/>
      <c r="AT290" s="103"/>
      <c r="AU290" s="103">
        <v>6</v>
      </c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BI290" s="103"/>
      <c r="BJ290" s="103"/>
      <c r="BK290" s="103"/>
      <c r="BL290" s="103"/>
      <c r="BM290" s="103"/>
      <c r="BN290" s="103"/>
      <c r="BO290" s="103"/>
      <c r="BP290" s="103"/>
      <c r="BQ290" s="103"/>
      <c r="BR290" s="103"/>
      <c r="BS290" s="103"/>
      <c r="BT290" s="103"/>
      <c r="BU290" s="103"/>
      <c r="BV290" s="103"/>
      <c r="BW290" s="103"/>
      <c r="BX290" s="104">
        <v>44044</v>
      </c>
      <c r="BY290" s="103">
        <f>DAY(EOMONTH(Base_Encuestas[[#This Row],[FECHA]],0))</f>
        <v>31</v>
      </c>
      <c r="BZ29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90" s="105">
        <f>+YEAR(Base_Encuestas[[#This Row],[FECHA]])</f>
        <v>2020</v>
      </c>
    </row>
    <row r="291" spans="1:79">
      <c r="A291" s="100" t="s">
        <v>97</v>
      </c>
      <c r="B291" s="100" t="s">
        <v>209</v>
      </c>
      <c r="C291" s="100" t="s">
        <v>78</v>
      </c>
      <c r="D291" s="102">
        <v>6</v>
      </c>
      <c r="E291" s="103">
        <v>372</v>
      </c>
      <c r="F291" s="103"/>
      <c r="G291" s="103"/>
      <c r="H291" s="103"/>
      <c r="I291" s="103"/>
      <c r="J291" s="105">
        <f>Base_Encuestas[[#This Row],[VENTAS POR ALOJAMIENTO DURANTE EL MES DE LA ENCUESTA]]/1000</f>
        <v>0</v>
      </c>
      <c r="K291" s="101"/>
      <c r="L291" s="101"/>
      <c r="M291" s="101"/>
      <c r="N291" s="101"/>
      <c r="O291" s="101"/>
      <c r="P291" s="102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03"/>
      <c r="AO291" s="103"/>
      <c r="AP291" s="103"/>
      <c r="AQ291" s="103"/>
      <c r="AR291" s="103"/>
      <c r="AS291" s="103"/>
      <c r="AT291" s="103"/>
      <c r="AU291" s="103">
        <v>5</v>
      </c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BI291" s="103"/>
      <c r="BJ291" s="103"/>
      <c r="BK291" s="103"/>
      <c r="BL291" s="103"/>
      <c r="BM291" s="103"/>
      <c r="BN291" s="103"/>
      <c r="BO291" s="103"/>
      <c r="BP291" s="103"/>
      <c r="BQ291" s="103"/>
      <c r="BR291" s="103"/>
      <c r="BS291" s="103"/>
      <c r="BT291" s="103"/>
      <c r="BU291" s="103"/>
      <c r="BV291" s="103"/>
      <c r="BW291" s="103"/>
      <c r="BX291" s="104">
        <v>44044</v>
      </c>
      <c r="BY291" s="103">
        <f>DAY(EOMONTH(Base_Encuestas[[#This Row],[FECHA]],0))</f>
        <v>31</v>
      </c>
      <c r="BZ29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91" s="105">
        <f>+YEAR(Base_Encuestas[[#This Row],[FECHA]])</f>
        <v>2020</v>
      </c>
    </row>
    <row r="292" spans="1:79">
      <c r="A292" s="100" t="s">
        <v>93</v>
      </c>
      <c r="B292" s="100" t="s">
        <v>209</v>
      </c>
      <c r="C292" s="100" t="s">
        <v>96</v>
      </c>
      <c r="D292" s="102">
        <v>20</v>
      </c>
      <c r="E292" s="103">
        <v>33</v>
      </c>
      <c r="F292" s="103"/>
      <c r="G292" s="103"/>
      <c r="H292" s="103"/>
      <c r="I292" s="103"/>
      <c r="J292" s="105">
        <f>Base_Encuestas[[#This Row],[VENTAS POR ALOJAMIENTO DURANTE EL MES DE LA ENCUESTA]]/1000</f>
        <v>0</v>
      </c>
      <c r="K292" s="101"/>
      <c r="L292" s="101"/>
      <c r="M292" s="101"/>
      <c r="N292" s="101"/>
      <c r="O292" s="101"/>
      <c r="P292" s="102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103"/>
      <c r="AO292" s="103"/>
      <c r="AP292" s="103"/>
      <c r="AQ292" s="103"/>
      <c r="AR292" s="103"/>
      <c r="AS292" s="103"/>
      <c r="AT292" s="103"/>
      <c r="AU292" s="103">
        <v>1</v>
      </c>
      <c r="AV292" s="103"/>
      <c r="AW292" s="103"/>
      <c r="AX292" s="103"/>
      <c r="AY292" s="103"/>
      <c r="AZ292" s="103"/>
      <c r="BA292" s="103"/>
      <c r="BB292" s="103"/>
      <c r="BC292" s="103"/>
      <c r="BD292" s="103"/>
      <c r="BE292" s="103"/>
      <c r="BF292" s="103"/>
      <c r="BG292" s="103"/>
      <c r="BH292" s="103"/>
      <c r="BI292" s="103"/>
      <c r="BJ292" s="103"/>
      <c r="BK292" s="103"/>
      <c r="BL292" s="103"/>
      <c r="BM292" s="103"/>
      <c r="BN292" s="103"/>
      <c r="BO292" s="103"/>
      <c r="BP292" s="103"/>
      <c r="BQ292" s="103"/>
      <c r="BR292" s="103"/>
      <c r="BS292" s="103"/>
      <c r="BT292" s="103"/>
      <c r="BU292" s="103"/>
      <c r="BV292" s="103"/>
      <c r="BW292" s="103"/>
      <c r="BX292" s="104">
        <v>44044</v>
      </c>
      <c r="BY292" s="103">
        <f>DAY(EOMONTH(Base_Encuestas[[#This Row],[FECHA]],0))</f>
        <v>31</v>
      </c>
      <c r="BZ29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92" s="105">
        <f>+YEAR(Base_Encuestas[[#This Row],[FECHA]])</f>
        <v>2020</v>
      </c>
    </row>
    <row r="293" spans="1:79">
      <c r="A293" s="109" t="s">
        <v>76</v>
      </c>
      <c r="B293" s="109" t="s">
        <v>209</v>
      </c>
      <c r="C293" s="109" t="s">
        <v>78</v>
      </c>
      <c r="D293" s="102">
        <v>20</v>
      </c>
      <c r="E293" s="105">
        <v>600</v>
      </c>
      <c r="F293" s="111"/>
      <c r="G293" s="111"/>
      <c r="H293" s="111"/>
      <c r="I293" s="112">
        <v>210</v>
      </c>
      <c r="J293" s="105">
        <f>Base_Encuestas[[#This Row],[VENTAS POR ALOJAMIENTO DURANTE EL MES DE LA ENCUESTA]]/1000</f>
        <v>0.21</v>
      </c>
      <c r="K293" s="110"/>
      <c r="L293" s="110"/>
      <c r="M293" s="110"/>
      <c r="N293" s="110"/>
      <c r="O293" s="110"/>
      <c r="P293" s="102">
        <v>7</v>
      </c>
      <c r="Q293" s="113">
        <v>1</v>
      </c>
      <c r="R293" s="111"/>
      <c r="S293" s="111"/>
      <c r="T293" s="111"/>
      <c r="U293" s="111"/>
      <c r="V293" s="111"/>
      <c r="W293" s="111"/>
      <c r="X293" s="111"/>
      <c r="Y293" s="111"/>
      <c r="Z293" s="111"/>
      <c r="AA293" s="113">
        <v>0</v>
      </c>
      <c r="AB293" s="113">
        <v>1</v>
      </c>
      <c r="AC293" s="111">
        <v>1</v>
      </c>
      <c r="AD293" s="105">
        <v>0</v>
      </c>
      <c r="AE293" s="105">
        <v>7</v>
      </c>
      <c r="AF293" s="111">
        <v>7</v>
      </c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4">
        <v>5</v>
      </c>
      <c r="AV293" s="111"/>
      <c r="AW293" s="111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/>
      <c r="BO293" s="111"/>
      <c r="BP293" s="111"/>
      <c r="BQ293" s="111"/>
      <c r="BR293" s="111"/>
      <c r="BS293" s="111"/>
      <c r="BT293" s="111"/>
      <c r="BU293" s="111"/>
      <c r="BV293" s="111"/>
      <c r="BW293" s="111"/>
      <c r="BX293" s="115">
        <v>44075</v>
      </c>
      <c r="BY293" s="116">
        <f>DAY(EOMONTH(Base_Encuestas[[#This Row],[FECHA]],0))</f>
        <v>30</v>
      </c>
      <c r="BZ293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293" s="114">
        <f>+YEAR(Base_Encuestas[[#This Row],[FECHA]])</f>
        <v>2020</v>
      </c>
    </row>
    <row r="294" spans="1:79">
      <c r="A294" s="109" t="s">
        <v>97</v>
      </c>
      <c r="B294" s="109" t="s">
        <v>209</v>
      </c>
      <c r="C294" s="109" t="s">
        <v>78</v>
      </c>
      <c r="D294" s="102">
        <v>15</v>
      </c>
      <c r="E294" s="105">
        <v>20</v>
      </c>
      <c r="F294" s="111"/>
      <c r="G294" s="111"/>
      <c r="H294" s="111"/>
      <c r="I294" s="112"/>
      <c r="J294" s="105">
        <f>Base_Encuestas[[#This Row],[VENTAS POR ALOJAMIENTO DURANTE EL MES DE LA ENCUESTA]]/1000</f>
        <v>0</v>
      </c>
      <c r="K294" s="110"/>
      <c r="L294" s="110"/>
      <c r="M294" s="110"/>
      <c r="N294" s="110"/>
      <c r="O294" s="110"/>
      <c r="P294" s="102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>
        <v>0</v>
      </c>
      <c r="AD294" s="103"/>
      <c r="AE294" s="103"/>
      <c r="AF294" s="111">
        <v>0</v>
      </c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4">
        <v>1</v>
      </c>
      <c r="AV294" s="111"/>
      <c r="AW294" s="111"/>
      <c r="AX294" s="111"/>
      <c r="AY294" s="111"/>
      <c r="AZ294" s="111"/>
      <c r="BA294" s="111"/>
      <c r="BB294" s="111"/>
      <c r="BC294" s="111"/>
      <c r="BD294" s="111"/>
      <c r="BE294" s="111"/>
      <c r="BF294" s="111"/>
      <c r="BG294" s="111"/>
      <c r="BH294" s="111"/>
      <c r="BI294" s="111"/>
      <c r="BJ294" s="111"/>
      <c r="BK294" s="111"/>
      <c r="BL294" s="111"/>
      <c r="BM294" s="111"/>
      <c r="BN294" s="111"/>
      <c r="BO294" s="111"/>
      <c r="BP294" s="111"/>
      <c r="BQ294" s="111"/>
      <c r="BR294" s="111"/>
      <c r="BS294" s="111"/>
      <c r="BT294" s="111"/>
      <c r="BU294" s="111"/>
      <c r="BV294" s="111"/>
      <c r="BW294" s="111"/>
      <c r="BX294" s="115">
        <v>44075</v>
      </c>
      <c r="BY294" s="111">
        <f>DAY(EOMONTH(Base_Encuestas[[#This Row],[FECHA]],0))</f>
        <v>30</v>
      </c>
      <c r="BZ294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294" s="114">
        <f>+YEAR(Base_Encuestas[[#This Row],[FECHA]])</f>
        <v>2020</v>
      </c>
    </row>
    <row r="295" spans="1:79">
      <c r="A295" s="109" t="s">
        <v>97</v>
      </c>
      <c r="B295" s="109" t="s">
        <v>209</v>
      </c>
      <c r="C295" s="109" t="s">
        <v>101</v>
      </c>
      <c r="D295" s="102">
        <v>6</v>
      </c>
      <c r="E295" s="112">
        <v>12</v>
      </c>
      <c r="F295" s="111"/>
      <c r="G295" s="111"/>
      <c r="H295" s="111"/>
      <c r="I295" s="112"/>
      <c r="J295" s="105">
        <f>Base_Encuestas[[#This Row],[VENTAS POR ALOJAMIENTO DURANTE EL MES DE LA ENCUESTA]]/1000</f>
        <v>0</v>
      </c>
      <c r="K295" s="110"/>
      <c r="L295" s="110"/>
      <c r="M295" s="110"/>
      <c r="N295" s="110"/>
      <c r="O295" s="110"/>
      <c r="P295" s="102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>
        <v>0</v>
      </c>
      <c r="AD295" s="103"/>
      <c r="AE295" s="103"/>
      <c r="AF295" s="111">
        <v>0</v>
      </c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4">
        <v>2</v>
      </c>
      <c r="AV295" s="111"/>
      <c r="AW295" s="111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/>
      <c r="BO295" s="111"/>
      <c r="BP295" s="111"/>
      <c r="BQ295" s="111"/>
      <c r="BR295" s="111"/>
      <c r="BS295" s="111"/>
      <c r="BT295" s="111"/>
      <c r="BU295" s="111"/>
      <c r="BV295" s="111"/>
      <c r="BW295" s="111"/>
      <c r="BX295" s="115">
        <v>44075</v>
      </c>
      <c r="BY295" s="111">
        <f>DAY(EOMONTH(Base_Encuestas[[#This Row],[FECHA]],0))</f>
        <v>30</v>
      </c>
      <c r="BZ295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295" s="114">
        <f>+YEAR(Base_Encuestas[[#This Row],[FECHA]])</f>
        <v>2020</v>
      </c>
    </row>
    <row r="296" spans="1:79">
      <c r="A296" s="100" t="s">
        <v>82</v>
      </c>
      <c r="B296" s="100" t="s">
        <v>209</v>
      </c>
      <c r="C296" s="100" t="s">
        <v>95</v>
      </c>
      <c r="D296" s="102">
        <v>7</v>
      </c>
      <c r="E296" s="112">
        <v>30</v>
      </c>
      <c r="F296" s="111"/>
      <c r="G296" s="111"/>
      <c r="H296" s="111"/>
      <c r="I296" s="112">
        <v>270</v>
      </c>
      <c r="J296" s="105">
        <f>Base_Encuestas[[#This Row],[VENTAS POR ALOJAMIENTO DURANTE EL MES DE LA ENCUESTA]]/1000</f>
        <v>0.27</v>
      </c>
      <c r="K296" s="110"/>
      <c r="L296" s="110"/>
      <c r="M296" s="110"/>
      <c r="N296" s="110"/>
      <c r="O296" s="110"/>
      <c r="P296" s="105">
        <v>3</v>
      </c>
      <c r="Q296" s="113">
        <v>0</v>
      </c>
      <c r="R296" s="111"/>
      <c r="S296" s="111"/>
      <c r="T296" s="111"/>
      <c r="U296" s="111"/>
      <c r="V296" s="111"/>
      <c r="W296" s="111"/>
      <c r="X296" s="111"/>
      <c r="Y296" s="111"/>
      <c r="Z296" s="111"/>
      <c r="AA296" s="113">
        <v>3</v>
      </c>
      <c r="AB296" s="113">
        <v>0</v>
      </c>
      <c r="AC296" s="111">
        <v>3</v>
      </c>
      <c r="AD296" s="105">
        <v>3</v>
      </c>
      <c r="AE296" s="105">
        <v>0</v>
      </c>
      <c r="AF296" s="111">
        <v>3</v>
      </c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4">
        <v>8</v>
      </c>
      <c r="AV296" s="111"/>
      <c r="AW296" s="111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/>
      <c r="BO296" s="111"/>
      <c r="BP296" s="111"/>
      <c r="BQ296" s="111"/>
      <c r="BR296" s="111"/>
      <c r="BS296" s="111"/>
      <c r="BT296" s="111"/>
      <c r="BU296" s="111"/>
      <c r="BV296" s="111"/>
      <c r="BW296" s="111"/>
      <c r="BX296" s="115">
        <v>44075</v>
      </c>
      <c r="BY296" s="111">
        <f>DAY(EOMONTH(Base_Encuestas[[#This Row],[FECHA]],0))</f>
        <v>30</v>
      </c>
      <c r="BZ296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296" s="114">
        <f>+YEAR(Base_Encuestas[[#This Row],[FECHA]])</f>
        <v>2020</v>
      </c>
    </row>
    <row r="297" spans="1:79">
      <c r="A297" s="109" t="s">
        <v>82</v>
      </c>
      <c r="B297" s="109" t="s">
        <v>223</v>
      </c>
      <c r="C297" s="109" t="s">
        <v>78</v>
      </c>
      <c r="D297" s="102">
        <v>46</v>
      </c>
      <c r="E297" s="112">
        <v>92</v>
      </c>
      <c r="F297" s="111"/>
      <c r="G297" s="111"/>
      <c r="H297" s="111"/>
      <c r="I297" s="112">
        <v>11680.37</v>
      </c>
      <c r="J297" s="105">
        <f>Base_Encuestas[[#This Row],[VENTAS POR ALOJAMIENTO DURANTE EL MES DE LA ENCUESTA]]/1000</f>
        <v>11.68037</v>
      </c>
      <c r="K297" s="110"/>
      <c r="L297" s="110"/>
      <c r="M297" s="110"/>
      <c r="N297" s="110"/>
      <c r="O297" s="110"/>
      <c r="P297" s="102">
        <v>196</v>
      </c>
      <c r="Q297" s="113">
        <v>0</v>
      </c>
      <c r="R297" s="111"/>
      <c r="S297" s="111"/>
      <c r="T297" s="111"/>
      <c r="U297" s="111"/>
      <c r="V297" s="111"/>
      <c r="W297" s="111"/>
      <c r="X297" s="111"/>
      <c r="Y297" s="111"/>
      <c r="Z297" s="111"/>
      <c r="AA297" s="113">
        <v>196</v>
      </c>
      <c r="AB297" s="113">
        <v>0</v>
      </c>
      <c r="AC297" s="111">
        <v>196</v>
      </c>
      <c r="AD297" s="105">
        <v>196</v>
      </c>
      <c r="AE297" s="105">
        <v>0</v>
      </c>
      <c r="AF297" s="111">
        <v>196</v>
      </c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4">
        <v>7</v>
      </c>
      <c r="AV297" s="111"/>
      <c r="AW297" s="111"/>
      <c r="AX297" s="111"/>
      <c r="AY297" s="111"/>
      <c r="AZ297" s="111"/>
      <c r="BA297" s="111"/>
      <c r="BB297" s="111"/>
      <c r="BC297" s="111"/>
      <c r="BD297" s="111"/>
      <c r="BE297" s="111"/>
      <c r="BF297" s="111"/>
      <c r="BG297" s="111"/>
      <c r="BH297" s="111"/>
      <c r="BI297" s="111"/>
      <c r="BJ297" s="111"/>
      <c r="BK297" s="111"/>
      <c r="BL297" s="111"/>
      <c r="BM297" s="111"/>
      <c r="BN297" s="111"/>
      <c r="BO297" s="111"/>
      <c r="BP297" s="111"/>
      <c r="BQ297" s="111"/>
      <c r="BR297" s="111"/>
      <c r="BS297" s="111"/>
      <c r="BT297" s="111"/>
      <c r="BU297" s="111"/>
      <c r="BV297" s="111"/>
      <c r="BW297" s="111"/>
      <c r="BX297" s="115">
        <v>44075</v>
      </c>
      <c r="BY297" s="111">
        <f>DAY(EOMONTH(Base_Encuestas[[#This Row],[FECHA]],0))</f>
        <v>30</v>
      </c>
      <c r="BZ297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297" s="114">
        <f>+YEAR(Base_Encuestas[[#This Row],[FECHA]])</f>
        <v>2020</v>
      </c>
    </row>
    <row r="298" spans="1:79">
      <c r="A298" s="109" t="s">
        <v>82</v>
      </c>
      <c r="B298" s="109" t="s">
        <v>209</v>
      </c>
      <c r="C298" s="109" t="s">
        <v>95</v>
      </c>
      <c r="D298" s="102">
        <v>20</v>
      </c>
      <c r="E298" s="112">
        <v>42</v>
      </c>
      <c r="F298" s="111"/>
      <c r="G298" s="111"/>
      <c r="H298" s="111"/>
      <c r="I298" s="112">
        <v>1833.26</v>
      </c>
      <c r="J298" s="105">
        <f>Base_Encuestas[[#This Row],[VENTAS POR ALOJAMIENTO DURANTE EL MES DE LA ENCUESTA]]/1000</f>
        <v>1.8332599999999999</v>
      </c>
      <c r="K298" s="110"/>
      <c r="L298" s="110"/>
      <c r="M298" s="110"/>
      <c r="N298" s="110"/>
      <c r="O298" s="110"/>
      <c r="P298" s="102">
        <v>22</v>
      </c>
      <c r="Q298" s="113">
        <v>0</v>
      </c>
      <c r="R298" s="111"/>
      <c r="S298" s="111"/>
      <c r="T298" s="111"/>
      <c r="U298" s="111"/>
      <c r="V298" s="111"/>
      <c r="W298" s="111"/>
      <c r="X298" s="111"/>
      <c r="Y298" s="111"/>
      <c r="Z298" s="111"/>
      <c r="AA298" s="113">
        <v>22</v>
      </c>
      <c r="AB298" s="113">
        <v>0</v>
      </c>
      <c r="AC298" s="111">
        <v>22</v>
      </c>
      <c r="AD298" s="103">
        <v>22</v>
      </c>
      <c r="AE298" s="105">
        <v>0</v>
      </c>
      <c r="AF298" s="111">
        <v>22</v>
      </c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4">
        <v>4</v>
      </c>
      <c r="AV298" s="111"/>
      <c r="AW298" s="111"/>
      <c r="AX298" s="111"/>
      <c r="AY298" s="111"/>
      <c r="AZ298" s="111"/>
      <c r="BA298" s="111"/>
      <c r="BB298" s="111"/>
      <c r="BC298" s="111"/>
      <c r="BD298" s="111"/>
      <c r="BE298" s="111"/>
      <c r="BF298" s="111"/>
      <c r="BG298" s="111"/>
      <c r="BH298" s="111"/>
      <c r="BI298" s="111"/>
      <c r="BJ298" s="111"/>
      <c r="BK298" s="111"/>
      <c r="BL298" s="111"/>
      <c r="BM298" s="111"/>
      <c r="BN298" s="111"/>
      <c r="BO298" s="111"/>
      <c r="BP298" s="111"/>
      <c r="BQ298" s="111"/>
      <c r="BR298" s="111"/>
      <c r="BS298" s="111"/>
      <c r="BT298" s="111"/>
      <c r="BU298" s="111"/>
      <c r="BV298" s="111"/>
      <c r="BW298" s="111"/>
      <c r="BX298" s="115">
        <v>44075</v>
      </c>
      <c r="BY298" s="111">
        <f>DAY(EOMONTH(Base_Encuestas[[#This Row],[FECHA]],0))</f>
        <v>30</v>
      </c>
      <c r="BZ298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298" s="114">
        <f>+YEAR(Base_Encuestas[[#This Row],[FECHA]])</f>
        <v>2020</v>
      </c>
    </row>
    <row r="299" spans="1:79">
      <c r="A299" s="100" t="s">
        <v>82</v>
      </c>
      <c r="B299" s="100" t="s">
        <v>223</v>
      </c>
      <c r="C299" s="100" t="s">
        <v>78</v>
      </c>
      <c r="D299" s="102">
        <v>23</v>
      </c>
      <c r="E299" s="112">
        <v>59</v>
      </c>
      <c r="F299" s="111"/>
      <c r="G299" s="111"/>
      <c r="H299" s="111"/>
      <c r="I299" s="112">
        <v>2125.87</v>
      </c>
      <c r="J299" s="105">
        <f>Base_Encuestas[[#This Row],[VENTAS POR ALOJAMIENTO DURANTE EL MES DE LA ENCUESTA]]/1000</f>
        <v>2.1258699999999999</v>
      </c>
      <c r="K299" s="110"/>
      <c r="L299" s="110"/>
      <c r="M299" s="110"/>
      <c r="N299" s="110"/>
      <c r="O299" s="110"/>
      <c r="P299" s="105">
        <v>37</v>
      </c>
      <c r="Q299" s="113">
        <v>0</v>
      </c>
      <c r="R299" s="111"/>
      <c r="S299" s="111"/>
      <c r="T299" s="111"/>
      <c r="U299" s="111"/>
      <c r="V299" s="111"/>
      <c r="W299" s="111"/>
      <c r="X299" s="111"/>
      <c r="Y299" s="111"/>
      <c r="Z299" s="111"/>
      <c r="AA299" s="113">
        <v>20</v>
      </c>
      <c r="AB299" s="113">
        <v>17</v>
      </c>
      <c r="AC299" s="111">
        <v>37</v>
      </c>
      <c r="AD299" s="103">
        <v>20</v>
      </c>
      <c r="AE299" s="103">
        <v>17</v>
      </c>
      <c r="AF299" s="111">
        <v>37</v>
      </c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4">
        <v>0</v>
      </c>
      <c r="AV299" s="111"/>
      <c r="AW299" s="111"/>
      <c r="AX299" s="111"/>
      <c r="AY299" s="111"/>
      <c r="AZ299" s="111"/>
      <c r="BA299" s="111"/>
      <c r="BB299" s="111"/>
      <c r="BC299" s="111"/>
      <c r="BD299" s="111"/>
      <c r="BE299" s="111"/>
      <c r="BF299" s="111"/>
      <c r="BG299" s="111"/>
      <c r="BH299" s="111"/>
      <c r="BI299" s="111"/>
      <c r="BJ299" s="111"/>
      <c r="BK299" s="111"/>
      <c r="BL299" s="111"/>
      <c r="BM299" s="111"/>
      <c r="BN299" s="111"/>
      <c r="BO299" s="111"/>
      <c r="BP299" s="111"/>
      <c r="BQ299" s="111"/>
      <c r="BR299" s="111"/>
      <c r="BS299" s="111"/>
      <c r="BT299" s="111"/>
      <c r="BU299" s="111"/>
      <c r="BV299" s="111"/>
      <c r="BW299" s="111"/>
      <c r="BX299" s="115">
        <v>44075</v>
      </c>
      <c r="BY299" s="111">
        <f>DAY(EOMONTH(Base_Encuestas[[#This Row],[FECHA]],0))</f>
        <v>30</v>
      </c>
      <c r="BZ299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299" s="114">
        <f>+YEAR(Base_Encuestas[[#This Row],[FECHA]])</f>
        <v>2020</v>
      </c>
    </row>
    <row r="300" spans="1:79">
      <c r="A300" s="109" t="s">
        <v>76</v>
      </c>
      <c r="B300" s="109" t="s">
        <v>223</v>
      </c>
      <c r="C300" s="109" t="s">
        <v>78</v>
      </c>
      <c r="D300" s="102">
        <v>100</v>
      </c>
      <c r="E300" s="112">
        <v>147</v>
      </c>
      <c r="F300" s="111"/>
      <c r="G300" s="111"/>
      <c r="H300" s="111"/>
      <c r="I300" s="117">
        <v>16940</v>
      </c>
      <c r="J300" s="105">
        <f>Base_Encuestas[[#This Row],[VENTAS POR ALOJAMIENTO DURANTE EL MES DE LA ENCUESTA]]/1000</f>
        <v>16.940000000000001</v>
      </c>
      <c r="K300" s="110"/>
      <c r="L300" s="110"/>
      <c r="M300" s="110"/>
      <c r="N300" s="110"/>
      <c r="O300" s="110"/>
      <c r="P300" s="105">
        <v>275</v>
      </c>
      <c r="Q300" s="113">
        <v>0</v>
      </c>
      <c r="R300" s="111"/>
      <c r="S300" s="111"/>
      <c r="T300" s="111"/>
      <c r="U300" s="111"/>
      <c r="V300" s="111"/>
      <c r="W300" s="111"/>
      <c r="X300" s="111"/>
      <c r="Y300" s="111"/>
      <c r="Z300" s="111"/>
      <c r="AA300" s="113">
        <v>240</v>
      </c>
      <c r="AB300" s="113">
        <v>7</v>
      </c>
      <c r="AC300" s="111">
        <v>247</v>
      </c>
      <c r="AD300" s="105">
        <v>270</v>
      </c>
      <c r="AE300" s="105">
        <v>42</v>
      </c>
      <c r="AF300" s="111">
        <v>312</v>
      </c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4">
        <v>37</v>
      </c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  <c r="BH300" s="111"/>
      <c r="BI300" s="111"/>
      <c r="BJ300" s="111"/>
      <c r="BK300" s="111"/>
      <c r="BL300" s="111"/>
      <c r="BM300" s="111"/>
      <c r="BN300" s="111"/>
      <c r="BO300" s="111"/>
      <c r="BP300" s="111"/>
      <c r="BQ300" s="111"/>
      <c r="BR300" s="111"/>
      <c r="BS300" s="111"/>
      <c r="BT300" s="111"/>
      <c r="BU300" s="111"/>
      <c r="BV300" s="111"/>
      <c r="BW300" s="111"/>
      <c r="BX300" s="115">
        <v>44075</v>
      </c>
      <c r="BY300" s="111">
        <f>DAY(EOMONTH(Base_Encuestas[[#This Row],[FECHA]],0))</f>
        <v>30</v>
      </c>
      <c r="BZ300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0" s="114">
        <f>+YEAR(Base_Encuestas[[#This Row],[FECHA]])</f>
        <v>2020</v>
      </c>
    </row>
    <row r="301" spans="1:79">
      <c r="A301" s="100" t="s">
        <v>76</v>
      </c>
      <c r="B301" s="100" t="s">
        <v>209</v>
      </c>
      <c r="C301" s="100" t="s">
        <v>101</v>
      </c>
      <c r="D301" s="102">
        <v>22</v>
      </c>
      <c r="E301" s="112">
        <v>22</v>
      </c>
      <c r="F301" s="111"/>
      <c r="G301" s="111"/>
      <c r="H301" s="111"/>
      <c r="I301" s="112"/>
      <c r="J301" s="105">
        <f>Base_Encuestas[[#This Row],[VENTAS POR ALOJAMIENTO DURANTE EL MES DE LA ENCUESTA]]/1000</f>
        <v>0</v>
      </c>
      <c r="K301" s="110"/>
      <c r="L301" s="110"/>
      <c r="M301" s="110"/>
      <c r="N301" s="110"/>
      <c r="O301" s="110"/>
      <c r="P301" s="102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>
        <v>0</v>
      </c>
      <c r="AD301" s="103"/>
      <c r="AE301" s="103"/>
      <c r="AF301" s="111">
        <v>0</v>
      </c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4">
        <v>2</v>
      </c>
      <c r="AV301" s="111"/>
      <c r="AW301" s="111"/>
      <c r="AX301" s="111"/>
      <c r="AY301" s="111"/>
      <c r="AZ301" s="111"/>
      <c r="BA301" s="111"/>
      <c r="BB301" s="111"/>
      <c r="BC301" s="111"/>
      <c r="BD301" s="111"/>
      <c r="BE301" s="111"/>
      <c r="BF301" s="111"/>
      <c r="BG301" s="111"/>
      <c r="BH301" s="111"/>
      <c r="BI301" s="111"/>
      <c r="BJ301" s="111"/>
      <c r="BK301" s="111"/>
      <c r="BL301" s="111"/>
      <c r="BM301" s="111"/>
      <c r="BN301" s="111"/>
      <c r="BO301" s="111"/>
      <c r="BP301" s="111"/>
      <c r="BQ301" s="111"/>
      <c r="BR301" s="111"/>
      <c r="BS301" s="111"/>
      <c r="BT301" s="111"/>
      <c r="BU301" s="111"/>
      <c r="BV301" s="111"/>
      <c r="BW301" s="111"/>
      <c r="BX301" s="115">
        <v>44075</v>
      </c>
      <c r="BY301" s="111">
        <f>DAY(EOMONTH(Base_Encuestas[[#This Row],[FECHA]],0))</f>
        <v>30</v>
      </c>
      <c r="BZ301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1" s="114">
        <f>+YEAR(Base_Encuestas[[#This Row],[FECHA]])</f>
        <v>2020</v>
      </c>
    </row>
    <row r="302" spans="1:79">
      <c r="A302" s="109" t="s">
        <v>76</v>
      </c>
      <c r="B302" s="109" t="s">
        <v>224</v>
      </c>
      <c r="C302" s="109" t="s">
        <v>78</v>
      </c>
      <c r="D302" s="102">
        <v>124</v>
      </c>
      <c r="E302" s="117">
        <v>521</v>
      </c>
      <c r="F302" s="111"/>
      <c r="G302" s="111"/>
      <c r="H302" s="111"/>
      <c r="I302" s="112">
        <v>46577.09</v>
      </c>
      <c r="J302" s="105">
        <f>Base_Encuestas[[#This Row],[VENTAS POR ALOJAMIENTO DURANTE EL MES DE LA ENCUESTA]]/1000</f>
        <v>46.577089999999998</v>
      </c>
      <c r="K302" s="110"/>
      <c r="L302" s="110"/>
      <c r="M302" s="110"/>
      <c r="N302" s="110"/>
      <c r="O302" s="110"/>
      <c r="P302" s="105">
        <v>521</v>
      </c>
      <c r="Q302" s="113">
        <v>0</v>
      </c>
      <c r="R302" s="111"/>
      <c r="S302" s="111"/>
      <c r="T302" s="111"/>
      <c r="U302" s="111"/>
      <c r="V302" s="111"/>
      <c r="W302" s="111"/>
      <c r="X302" s="111"/>
      <c r="Y302" s="111"/>
      <c r="Z302" s="111"/>
      <c r="AA302" s="113">
        <v>33</v>
      </c>
      <c r="AB302" s="113">
        <v>55</v>
      </c>
      <c r="AC302" s="111">
        <v>88</v>
      </c>
      <c r="AD302" s="103">
        <v>88</v>
      </c>
      <c r="AE302" s="105">
        <v>433</v>
      </c>
      <c r="AF302" s="111">
        <v>521</v>
      </c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4">
        <v>20</v>
      </c>
      <c r="AV302" s="111"/>
      <c r="AW302" s="111"/>
      <c r="AX302" s="111"/>
      <c r="AY302" s="111"/>
      <c r="AZ302" s="111"/>
      <c r="BA302" s="111"/>
      <c r="BB302" s="111"/>
      <c r="BC302" s="111"/>
      <c r="BD302" s="111"/>
      <c r="BE302" s="111"/>
      <c r="BF302" s="111"/>
      <c r="BG302" s="111"/>
      <c r="BH302" s="111"/>
      <c r="BI302" s="111"/>
      <c r="BJ302" s="111"/>
      <c r="BK302" s="111"/>
      <c r="BL302" s="111"/>
      <c r="BM302" s="111"/>
      <c r="BN302" s="111"/>
      <c r="BO302" s="111"/>
      <c r="BP302" s="111"/>
      <c r="BQ302" s="111"/>
      <c r="BR302" s="111"/>
      <c r="BS302" s="111"/>
      <c r="BT302" s="111"/>
      <c r="BU302" s="111"/>
      <c r="BV302" s="111"/>
      <c r="BW302" s="111"/>
      <c r="BX302" s="115">
        <v>44075</v>
      </c>
      <c r="BY302" s="111">
        <f>DAY(EOMONTH(Base_Encuestas[[#This Row],[FECHA]],0))</f>
        <v>30</v>
      </c>
      <c r="BZ302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2" s="114">
        <f>+YEAR(Base_Encuestas[[#This Row],[FECHA]])</f>
        <v>2020</v>
      </c>
    </row>
    <row r="303" spans="1:79">
      <c r="A303" s="109" t="s">
        <v>76</v>
      </c>
      <c r="B303" s="109" t="s">
        <v>209</v>
      </c>
      <c r="C303" s="109" t="s">
        <v>78</v>
      </c>
      <c r="D303" s="102">
        <v>48</v>
      </c>
      <c r="E303" s="112">
        <v>96</v>
      </c>
      <c r="F303" s="111"/>
      <c r="G303" s="111"/>
      <c r="H303" s="111"/>
      <c r="I303" s="112"/>
      <c r="J303" s="105">
        <f>Base_Encuestas[[#This Row],[VENTAS POR ALOJAMIENTO DURANTE EL MES DE LA ENCUESTA]]/1000</f>
        <v>0</v>
      </c>
      <c r="K303" s="110"/>
      <c r="L303" s="110"/>
      <c r="M303" s="110"/>
      <c r="N303" s="110"/>
      <c r="O303" s="110"/>
      <c r="P303" s="102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>
        <v>0</v>
      </c>
      <c r="AD303" s="103"/>
      <c r="AE303" s="103"/>
      <c r="AF303" s="111">
        <v>0</v>
      </c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4">
        <v>1</v>
      </c>
      <c r="AV303" s="111"/>
      <c r="AW303" s="111"/>
      <c r="AX303" s="111"/>
      <c r="AY303" s="111"/>
      <c r="AZ303" s="111"/>
      <c r="BA303" s="111"/>
      <c r="BB303" s="111"/>
      <c r="BC303" s="111"/>
      <c r="BD303" s="111"/>
      <c r="BE303" s="111"/>
      <c r="BF303" s="111"/>
      <c r="BG303" s="111"/>
      <c r="BH303" s="111"/>
      <c r="BI303" s="111"/>
      <c r="BJ303" s="111"/>
      <c r="BK303" s="111"/>
      <c r="BL303" s="111"/>
      <c r="BM303" s="111"/>
      <c r="BN303" s="111"/>
      <c r="BO303" s="111"/>
      <c r="BP303" s="111"/>
      <c r="BQ303" s="111"/>
      <c r="BR303" s="111"/>
      <c r="BS303" s="111"/>
      <c r="BT303" s="111"/>
      <c r="BU303" s="111"/>
      <c r="BV303" s="111"/>
      <c r="BW303" s="111"/>
      <c r="BX303" s="115">
        <v>44075</v>
      </c>
      <c r="BY303" s="111">
        <f>DAY(EOMONTH(Base_Encuestas[[#This Row],[FECHA]],0))</f>
        <v>30</v>
      </c>
      <c r="BZ303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3" s="114">
        <f>+YEAR(Base_Encuestas[[#This Row],[FECHA]])</f>
        <v>2020</v>
      </c>
    </row>
    <row r="304" spans="1:79">
      <c r="A304" s="109" t="s">
        <v>87</v>
      </c>
      <c r="B304" s="109" t="s">
        <v>209</v>
      </c>
      <c r="C304" s="109" t="s">
        <v>95</v>
      </c>
      <c r="D304" s="102">
        <v>9</v>
      </c>
      <c r="E304" s="112">
        <v>30</v>
      </c>
      <c r="F304" s="111"/>
      <c r="G304" s="111"/>
      <c r="H304" s="111"/>
      <c r="I304" s="112">
        <v>134</v>
      </c>
      <c r="J304" s="105">
        <f>Base_Encuestas[[#This Row],[VENTAS POR ALOJAMIENTO DURANTE EL MES DE LA ENCUESTA]]/1000</f>
        <v>0.13400000000000001</v>
      </c>
      <c r="K304" s="110"/>
      <c r="L304" s="110"/>
      <c r="M304" s="110"/>
      <c r="N304" s="110"/>
      <c r="O304" s="110"/>
      <c r="P304" s="105">
        <v>4</v>
      </c>
      <c r="Q304" s="113">
        <v>0</v>
      </c>
      <c r="R304" s="111"/>
      <c r="S304" s="111"/>
      <c r="T304" s="111"/>
      <c r="U304" s="111"/>
      <c r="V304" s="111"/>
      <c r="W304" s="111"/>
      <c r="X304" s="111"/>
      <c r="Y304" s="111"/>
      <c r="Z304" s="111"/>
      <c r="AA304" s="113">
        <v>2</v>
      </c>
      <c r="AB304" s="113">
        <v>3</v>
      </c>
      <c r="AC304" s="111">
        <v>5</v>
      </c>
      <c r="AD304" s="105">
        <v>2</v>
      </c>
      <c r="AE304" s="105">
        <v>3</v>
      </c>
      <c r="AF304" s="111">
        <v>5</v>
      </c>
      <c r="AG304" s="111"/>
      <c r="AH304" s="111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4">
        <v>5</v>
      </c>
      <c r="AV304" s="111"/>
      <c r="AW304" s="111"/>
      <c r="AX304" s="111"/>
      <c r="AY304" s="111"/>
      <c r="AZ304" s="111"/>
      <c r="BA304" s="111"/>
      <c r="BB304" s="111"/>
      <c r="BC304" s="111"/>
      <c r="BD304" s="111"/>
      <c r="BE304" s="111"/>
      <c r="BF304" s="111"/>
      <c r="BG304" s="111"/>
      <c r="BH304" s="111"/>
      <c r="BI304" s="111"/>
      <c r="BJ304" s="111"/>
      <c r="BK304" s="111"/>
      <c r="BL304" s="111"/>
      <c r="BM304" s="111"/>
      <c r="BN304" s="111"/>
      <c r="BO304" s="111"/>
      <c r="BP304" s="111"/>
      <c r="BQ304" s="111"/>
      <c r="BR304" s="111"/>
      <c r="BS304" s="111"/>
      <c r="BT304" s="111"/>
      <c r="BU304" s="111"/>
      <c r="BV304" s="111"/>
      <c r="BW304" s="111"/>
      <c r="BX304" s="115">
        <v>44075</v>
      </c>
      <c r="BY304" s="111">
        <f>DAY(EOMONTH(Base_Encuestas[[#This Row],[FECHA]],0))</f>
        <v>30</v>
      </c>
      <c r="BZ304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4" s="114">
        <f>+YEAR(Base_Encuestas[[#This Row],[FECHA]])</f>
        <v>2020</v>
      </c>
    </row>
    <row r="305" spans="1:79">
      <c r="A305" s="109" t="s">
        <v>82</v>
      </c>
      <c r="B305" s="109" t="s">
        <v>224</v>
      </c>
      <c r="C305" s="109" t="s">
        <v>78</v>
      </c>
      <c r="D305" s="102">
        <v>128</v>
      </c>
      <c r="E305" s="112">
        <v>8490</v>
      </c>
      <c r="F305" s="111"/>
      <c r="G305" s="111"/>
      <c r="H305" s="111"/>
      <c r="I305" s="112">
        <v>71209.600000000006</v>
      </c>
      <c r="J305" s="105">
        <f>Base_Encuestas[[#This Row],[VENTAS POR ALOJAMIENTO DURANTE EL MES DE LA ENCUESTA]]/1000</f>
        <v>71.209600000000009</v>
      </c>
      <c r="K305" s="110"/>
      <c r="L305" s="110"/>
      <c r="M305" s="110"/>
      <c r="N305" s="110"/>
      <c r="O305" s="110"/>
      <c r="P305" s="105">
        <v>748</v>
      </c>
      <c r="Q305" s="113">
        <v>0</v>
      </c>
      <c r="R305" s="111"/>
      <c r="S305" s="111"/>
      <c r="T305" s="111"/>
      <c r="U305" s="111"/>
      <c r="V305" s="111"/>
      <c r="W305" s="111"/>
      <c r="X305" s="111"/>
      <c r="Y305" s="111"/>
      <c r="Z305" s="111"/>
      <c r="AA305" s="113">
        <v>349</v>
      </c>
      <c r="AB305" s="113">
        <v>618</v>
      </c>
      <c r="AC305" s="111">
        <v>967</v>
      </c>
      <c r="AD305" s="103">
        <v>349</v>
      </c>
      <c r="AE305" s="103">
        <v>618</v>
      </c>
      <c r="AF305" s="111">
        <v>967</v>
      </c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4">
        <v>65</v>
      </c>
      <c r="AV305" s="111"/>
      <c r="AW305" s="111"/>
      <c r="AX305" s="111"/>
      <c r="AY305" s="111"/>
      <c r="AZ305" s="111"/>
      <c r="BA305" s="111"/>
      <c r="BB305" s="111"/>
      <c r="BC305" s="111"/>
      <c r="BD305" s="111"/>
      <c r="BE305" s="111"/>
      <c r="BF305" s="111"/>
      <c r="BG305" s="111"/>
      <c r="BH305" s="111"/>
      <c r="BI305" s="111"/>
      <c r="BJ305" s="111"/>
      <c r="BK305" s="111"/>
      <c r="BL305" s="111"/>
      <c r="BM305" s="111"/>
      <c r="BN305" s="111"/>
      <c r="BO305" s="111"/>
      <c r="BP305" s="111"/>
      <c r="BQ305" s="111"/>
      <c r="BR305" s="111"/>
      <c r="BS305" s="111"/>
      <c r="BT305" s="111"/>
      <c r="BU305" s="111"/>
      <c r="BV305" s="111"/>
      <c r="BW305" s="111"/>
      <c r="BX305" s="115">
        <v>44075</v>
      </c>
      <c r="BY305" s="111">
        <f>DAY(EOMONTH(Base_Encuestas[[#This Row],[FECHA]],0))</f>
        <v>30</v>
      </c>
      <c r="BZ305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5" s="114">
        <f>+YEAR(Base_Encuestas[[#This Row],[FECHA]])</f>
        <v>2020</v>
      </c>
    </row>
    <row r="306" spans="1:79">
      <c r="A306" s="100" t="s">
        <v>93</v>
      </c>
      <c r="B306" s="100" t="s">
        <v>209</v>
      </c>
      <c r="C306" s="100" t="s">
        <v>96</v>
      </c>
      <c r="D306" s="102">
        <v>20</v>
      </c>
      <c r="E306" s="112">
        <v>33</v>
      </c>
      <c r="F306" s="111"/>
      <c r="G306" s="111"/>
      <c r="H306" s="111"/>
      <c r="I306" s="112"/>
      <c r="J306" s="105">
        <f>Base_Encuestas[[#This Row],[VENTAS POR ALOJAMIENTO DURANTE EL MES DE LA ENCUESTA]]/1000</f>
        <v>0</v>
      </c>
      <c r="K306" s="110"/>
      <c r="L306" s="110"/>
      <c r="M306" s="110"/>
      <c r="N306" s="110"/>
      <c r="O306" s="110"/>
      <c r="P306" s="102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>
        <v>0</v>
      </c>
      <c r="AD306" s="103"/>
      <c r="AE306" s="103"/>
      <c r="AF306" s="111">
        <v>0</v>
      </c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4">
        <v>1</v>
      </c>
      <c r="AV306" s="111"/>
      <c r="AW306" s="111"/>
      <c r="AX306" s="111"/>
      <c r="AY306" s="111"/>
      <c r="AZ306" s="111"/>
      <c r="BA306" s="111"/>
      <c r="BB306" s="111"/>
      <c r="BC306" s="111"/>
      <c r="BD306" s="111"/>
      <c r="BE306" s="111"/>
      <c r="BF306" s="111"/>
      <c r="BG306" s="111"/>
      <c r="BH306" s="111"/>
      <c r="BI306" s="111"/>
      <c r="BJ306" s="111"/>
      <c r="BK306" s="111"/>
      <c r="BL306" s="111"/>
      <c r="BM306" s="111"/>
      <c r="BN306" s="111"/>
      <c r="BO306" s="111"/>
      <c r="BP306" s="111"/>
      <c r="BQ306" s="111"/>
      <c r="BR306" s="111"/>
      <c r="BS306" s="111"/>
      <c r="BT306" s="111"/>
      <c r="BU306" s="111"/>
      <c r="BV306" s="111"/>
      <c r="BW306" s="111"/>
      <c r="BX306" s="115">
        <v>44075</v>
      </c>
      <c r="BY306" s="111">
        <f>DAY(EOMONTH(Base_Encuestas[[#This Row],[FECHA]],0))</f>
        <v>30</v>
      </c>
      <c r="BZ306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6" s="114">
        <f>+YEAR(Base_Encuestas[[#This Row],[FECHA]])</f>
        <v>2020</v>
      </c>
    </row>
    <row r="307" spans="1:79">
      <c r="A307" s="109" t="s">
        <v>76</v>
      </c>
      <c r="B307" s="109" t="s">
        <v>223</v>
      </c>
      <c r="C307" s="109" t="s">
        <v>78</v>
      </c>
      <c r="D307" s="102">
        <v>86</v>
      </c>
      <c r="E307" s="112">
        <v>2580</v>
      </c>
      <c r="F307" s="111"/>
      <c r="G307" s="111"/>
      <c r="H307" s="111"/>
      <c r="I307" s="112">
        <v>7995.93</v>
      </c>
      <c r="J307" s="105">
        <f>Base_Encuestas[[#This Row],[VENTAS POR ALOJAMIENTO DURANTE EL MES DE LA ENCUESTA]]/1000</f>
        <v>7.9959300000000004</v>
      </c>
      <c r="K307" s="110"/>
      <c r="L307" s="110"/>
      <c r="M307" s="110"/>
      <c r="N307" s="110"/>
      <c r="O307" s="110"/>
      <c r="P307" s="105">
        <v>141</v>
      </c>
      <c r="Q307" s="113">
        <v>18</v>
      </c>
      <c r="R307" s="111"/>
      <c r="S307" s="111"/>
      <c r="T307" s="111"/>
      <c r="U307" s="111"/>
      <c r="V307" s="111"/>
      <c r="W307" s="111"/>
      <c r="X307" s="111"/>
      <c r="Y307" s="111"/>
      <c r="Z307" s="111"/>
      <c r="AA307" s="118">
        <v>82</v>
      </c>
      <c r="AB307" s="118">
        <v>59</v>
      </c>
      <c r="AC307" s="111">
        <v>141</v>
      </c>
      <c r="AD307" s="103">
        <v>94</v>
      </c>
      <c r="AE307" s="103">
        <v>93</v>
      </c>
      <c r="AF307" s="111">
        <v>187</v>
      </c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4">
        <v>34</v>
      </c>
      <c r="AV307" s="111"/>
      <c r="AW307" s="111"/>
      <c r="AX307" s="111"/>
      <c r="AY307" s="111"/>
      <c r="AZ307" s="111"/>
      <c r="BA307" s="111"/>
      <c r="BB307" s="111"/>
      <c r="BC307" s="111"/>
      <c r="BD307" s="111"/>
      <c r="BE307" s="111"/>
      <c r="BF307" s="111"/>
      <c r="BG307" s="111"/>
      <c r="BH307" s="111"/>
      <c r="BI307" s="111"/>
      <c r="BJ307" s="111"/>
      <c r="BK307" s="111"/>
      <c r="BL307" s="111"/>
      <c r="BM307" s="111"/>
      <c r="BN307" s="111"/>
      <c r="BO307" s="111"/>
      <c r="BP307" s="111"/>
      <c r="BQ307" s="111"/>
      <c r="BR307" s="111"/>
      <c r="BS307" s="111"/>
      <c r="BT307" s="111"/>
      <c r="BU307" s="111"/>
      <c r="BV307" s="111"/>
      <c r="BW307" s="111"/>
      <c r="BX307" s="115">
        <v>44075</v>
      </c>
      <c r="BY307" s="111">
        <f>DAY(EOMONTH(Base_Encuestas[[#This Row],[FECHA]],0))</f>
        <v>30</v>
      </c>
      <c r="BZ307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7" s="114">
        <f>+YEAR(Base_Encuestas[[#This Row],[FECHA]])</f>
        <v>2020</v>
      </c>
    </row>
    <row r="308" spans="1:79">
      <c r="A308" s="109" t="s">
        <v>76</v>
      </c>
      <c r="B308" s="109" t="s">
        <v>209</v>
      </c>
      <c r="C308" s="109" t="s">
        <v>78</v>
      </c>
      <c r="D308" s="102">
        <v>17</v>
      </c>
      <c r="E308" s="112">
        <v>1020</v>
      </c>
      <c r="F308" s="111"/>
      <c r="G308" s="111"/>
      <c r="H308" s="111"/>
      <c r="I308" s="112">
        <v>800</v>
      </c>
      <c r="J308" s="105">
        <f>Base_Encuestas[[#This Row],[VENTAS POR ALOJAMIENTO DURANTE EL MES DE LA ENCUESTA]]/1000</f>
        <v>0.8</v>
      </c>
      <c r="K308" s="110"/>
      <c r="L308" s="110"/>
      <c r="M308" s="110"/>
      <c r="N308" s="110"/>
      <c r="O308" s="110"/>
      <c r="P308" s="105">
        <v>40</v>
      </c>
      <c r="Q308" s="113">
        <v>20</v>
      </c>
      <c r="R308" s="111"/>
      <c r="S308" s="111"/>
      <c r="T308" s="111"/>
      <c r="U308" s="111"/>
      <c r="V308" s="111"/>
      <c r="W308" s="111"/>
      <c r="X308" s="111"/>
      <c r="Y308" s="111"/>
      <c r="Z308" s="111"/>
      <c r="AA308" s="113">
        <v>40</v>
      </c>
      <c r="AB308" s="113">
        <v>0</v>
      </c>
      <c r="AC308" s="111">
        <v>40</v>
      </c>
      <c r="AD308" s="105">
        <v>40</v>
      </c>
      <c r="AE308" s="105">
        <v>0</v>
      </c>
      <c r="AF308" s="111">
        <v>40</v>
      </c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4">
        <v>0</v>
      </c>
      <c r="AV308" s="111"/>
      <c r="AW308" s="111"/>
      <c r="AX308" s="111"/>
      <c r="AY308" s="111"/>
      <c r="AZ308" s="111"/>
      <c r="BA308" s="111"/>
      <c r="BB308" s="111"/>
      <c r="BC308" s="111"/>
      <c r="BD308" s="111"/>
      <c r="BE308" s="111"/>
      <c r="BF308" s="111"/>
      <c r="BG308" s="111"/>
      <c r="BH308" s="111"/>
      <c r="BI308" s="111"/>
      <c r="BJ308" s="111"/>
      <c r="BK308" s="111"/>
      <c r="BL308" s="111"/>
      <c r="BM308" s="111"/>
      <c r="BN308" s="111"/>
      <c r="BO308" s="111"/>
      <c r="BP308" s="111"/>
      <c r="BQ308" s="111"/>
      <c r="BR308" s="111"/>
      <c r="BS308" s="111"/>
      <c r="BT308" s="111"/>
      <c r="BU308" s="111"/>
      <c r="BV308" s="111"/>
      <c r="BW308" s="111"/>
      <c r="BX308" s="115">
        <v>44075</v>
      </c>
      <c r="BY308" s="111">
        <f>DAY(EOMONTH(Base_Encuestas[[#This Row],[FECHA]],0))</f>
        <v>30</v>
      </c>
      <c r="BZ308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8" s="114">
        <f>+YEAR(Base_Encuestas[[#This Row],[FECHA]])</f>
        <v>2020</v>
      </c>
    </row>
    <row r="309" spans="1:79">
      <c r="A309" s="109" t="s">
        <v>76</v>
      </c>
      <c r="B309" s="109" t="s">
        <v>209</v>
      </c>
      <c r="C309" s="109" t="s">
        <v>78</v>
      </c>
      <c r="D309" s="102">
        <v>20</v>
      </c>
      <c r="E309" s="112">
        <v>900</v>
      </c>
      <c r="F309" s="111"/>
      <c r="G309" s="111"/>
      <c r="H309" s="111"/>
      <c r="I309" s="112">
        <v>1800</v>
      </c>
      <c r="J309" s="105">
        <f>Base_Encuestas[[#This Row],[VENTAS POR ALOJAMIENTO DURANTE EL MES DE LA ENCUESTA]]/1000</f>
        <v>1.8</v>
      </c>
      <c r="K309" s="110"/>
      <c r="L309" s="110"/>
      <c r="M309" s="110"/>
      <c r="N309" s="110"/>
      <c r="O309" s="110"/>
      <c r="P309" s="102">
        <v>60</v>
      </c>
      <c r="Q309" s="113">
        <v>0</v>
      </c>
      <c r="R309" s="111"/>
      <c r="S309" s="111"/>
      <c r="T309" s="111"/>
      <c r="U309" s="111"/>
      <c r="V309" s="111"/>
      <c r="W309" s="111"/>
      <c r="X309" s="111"/>
      <c r="Y309" s="111"/>
      <c r="Z309" s="111"/>
      <c r="AA309" s="113">
        <v>60</v>
      </c>
      <c r="AB309" s="113">
        <v>0</v>
      </c>
      <c r="AC309" s="111">
        <v>60</v>
      </c>
      <c r="AD309" s="105">
        <v>75</v>
      </c>
      <c r="AE309" s="105">
        <v>0</v>
      </c>
      <c r="AF309" s="111">
        <v>75</v>
      </c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4">
        <v>5</v>
      </c>
      <c r="AV309" s="111"/>
      <c r="AW309" s="111"/>
      <c r="AX309" s="111"/>
      <c r="AY309" s="111"/>
      <c r="AZ309" s="111"/>
      <c r="BA309" s="111"/>
      <c r="BB309" s="111"/>
      <c r="BC309" s="111"/>
      <c r="BD309" s="111"/>
      <c r="BE309" s="111"/>
      <c r="BF309" s="111"/>
      <c r="BG309" s="111"/>
      <c r="BH309" s="111"/>
      <c r="BI309" s="111"/>
      <c r="BJ309" s="111"/>
      <c r="BK309" s="111"/>
      <c r="BL309" s="111"/>
      <c r="BM309" s="111"/>
      <c r="BN309" s="111"/>
      <c r="BO309" s="111"/>
      <c r="BP309" s="111"/>
      <c r="BQ309" s="111"/>
      <c r="BR309" s="111"/>
      <c r="BS309" s="111"/>
      <c r="BT309" s="111"/>
      <c r="BU309" s="111"/>
      <c r="BV309" s="111"/>
      <c r="BW309" s="111"/>
      <c r="BX309" s="115">
        <v>44075</v>
      </c>
      <c r="BY309" s="111">
        <f>DAY(EOMONTH(Base_Encuestas[[#This Row],[FECHA]],0))</f>
        <v>30</v>
      </c>
      <c r="BZ309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09" s="114">
        <f>+YEAR(Base_Encuestas[[#This Row],[FECHA]])</f>
        <v>2020</v>
      </c>
    </row>
    <row r="310" spans="1:79">
      <c r="A310" s="109" t="s">
        <v>87</v>
      </c>
      <c r="B310" s="109" t="s">
        <v>209</v>
      </c>
      <c r="C310" s="109" t="s">
        <v>95</v>
      </c>
      <c r="D310" s="102">
        <v>8</v>
      </c>
      <c r="E310" s="112">
        <v>10</v>
      </c>
      <c r="F310" s="111"/>
      <c r="G310" s="111"/>
      <c r="H310" s="111"/>
      <c r="I310" s="112">
        <v>152.76</v>
      </c>
      <c r="J310" s="105">
        <f>Base_Encuestas[[#This Row],[VENTAS POR ALOJAMIENTO DURANTE EL MES DE LA ENCUESTA]]/1000</f>
        <v>0.15275999999999998</v>
      </c>
      <c r="K310" s="110"/>
      <c r="L310" s="110"/>
      <c r="M310" s="110"/>
      <c r="N310" s="110"/>
      <c r="O310" s="110"/>
      <c r="P310" s="105">
        <v>4</v>
      </c>
      <c r="Q310" s="113">
        <v>0</v>
      </c>
      <c r="R310" s="111"/>
      <c r="S310" s="111"/>
      <c r="T310" s="111"/>
      <c r="U310" s="111"/>
      <c r="V310" s="111"/>
      <c r="W310" s="111"/>
      <c r="X310" s="111"/>
      <c r="Y310" s="111"/>
      <c r="Z310" s="111"/>
      <c r="AA310" s="113">
        <v>7</v>
      </c>
      <c r="AB310" s="113">
        <v>0</v>
      </c>
      <c r="AC310" s="111">
        <v>7</v>
      </c>
      <c r="AD310" s="105">
        <v>7</v>
      </c>
      <c r="AE310" s="105">
        <v>0</v>
      </c>
      <c r="AF310" s="111">
        <v>7</v>
      </c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4">
        <v>3</v>
      </c>
      <c r="AV310" s="111"/>
      <c r="AW310" s="111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/>
      <c r="BO310" s="111"/>
      <c r="BP310" s="111"/>
      <c r="BQ310" s="111"/>
      <c r="BR310" s="111"/>
      <c r="BS310" s="111"/>
      <c r="BT310" s="111"/>
      <c r="BU310" s="111"/>
      <c r="BV310" s="111"/>
      <c r="BW310" s="111"/>
      <c r="BX310" s="115">
        <v>44075</v>
      </c>
      <c r="BY310" s="111">
        <f>DAY(EOMONTH(Base_Encuestas[[#This Row],[FECHA]],0))</f>
        <v>30</v>
      </c>
      <c r="BZ310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0" s="114">
        <f>+YEAR(Base_Encuestas[[#This Row],[FECHA]])</f>
        <v>2020</v>
      </c>
    </row>
    <row r="311" spans="1:79">
      <c r="A311" s="109" t="s">
        <v>82</v>
      </c>
      <c r="B311" s="109" t="s">
        <v>209</v>
      </c>
      <c r="C311" s="109" t="s">
        <v>101</v>
      </c>
      <c r="D311" s="102">
        <v>17</v>
      </c>
      <c r="E311" s="112">
        <v>0</v>
      </c>
      <c r="F311" s="111"/>
      <c r="G311" s="111"/>
      <c r="H311" s="111"/>
      <c r="I311" s="112"/>
      <c r="J311" s="105">
        <f>Base_Encuestas[[#This Row],[VENTAS POR ALOJAMIENTO DURANTE EL MES DE LA ENCUESTA]]/1000</f>
        <v>0</v>
      </c>
      <c r="K311" s="110"/>
      <c r="L311" s="110"/>
      <c r="M311" s="110"/>
      <c r="N311" s="110"/>
      <c r="O311" s="110"/>
      <c r="P311" s="102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>
        <v>0</v>
      </c>
      <c r="AD311" s="103"/>
      <c r="AE311" s="103"/>
      <c r="AF311" s="111">
        <v>0</v>
      </c>
      <c r="AG311" s="111"/>
      <c r="AH311" s="111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4">
        <v>0</v>
      </c>
      <c r="AV311" s="111"/>
      <c r="AW311" s="111"/>
      <c r="AX311" s="111"/>
      <c r="AY311" s="111"/>
      <c r="AZ311" s="111"/>
      <c r="BA311" s="111"/>
      <c r="BB311" s="111"/>
      <c r="BC311" s="111"/>
      <c r="BD311" s="111"/>
      <c r="BE311" s="111"/>
      <c r="BF311" s="111"/>
      <c r="BG311" s="111"/>
      <c r="BH311" s="111"/>
      <c r="BI311" s="111"/>
      <c r="BJ311" s="111"/>
      <c r="BK311" s="111"/>
      <c r="BL311" s="111"/>
      <c r="BM311" s="111"/>
      <c r="BN311" s="111"/>
      <c r="BO311" s="111"/>
      <c r="BP311" s="111"/>
      <c r="BQ311" s="111"/>
      <c r="BR311" s="111"/>
      <c r="BS311" s="111"/>
      <c r="BT311" s="111"/>
      <c r="BU311" s="111"/>
      <c r="BV311" s="111"/>
      <c r="BW311" s="111"/>
      <c r="BX311" s="115">
        <v>44075</v>
      </c>
      <c r="BY311" s="111">
        <f>DAY(EOMONTH(Base_Encuestas[[#This Row],[FECHA]],0))</f>
        <v>30</v>
      </c>
      <c r="BZ311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1" s="114">
        <f>+YEAR(Base_Encuestas[[#This Row],[FECHA]])</f>
        <v>2020</v>
      </c>
    </row>
    <row r="312" spans="1:79">
      <c r="A312" s="109" t="s">
        <v>93</v>
      </c>
      <c r="B312" s="109" t="s">
        <v>224</v>
      </c>
      <c r="C312" s="109" t="s">
        <v>95</v>
      </c>
      <c r="D312" s="102">
        <v>7</v>
      </c>
      <c r="E312" s="112">
        <v>16</v>
      </c>
      <c r="F312" s="111"/>
      <c r="G312" s="111"/>
      <c r="H312" s="111"/>
      <c r="I312" s="112">
        <v>1760</v>
      </c>
      <c r="J312" s="105">
        <f>Base_Encuestas[[#This Row],[VENTAS POR ALOJAMIENTO DURANTE EL MES DE LA ENCUESTA]]/1000</f>
        <v>1.76</v>
      </c>
      <c r="K312" s="110"/>
      <c r="L312" s="110"/>
      <c r="M312" s="110"/>
      <c r="N312" s="110"/>
      <c r="O312" s="110"/>
      <c r="P312" s="105">
        <v>20</v>
      </c>
      <c r="Q312" s="113">
        <v>0</v>
      </c>
      <c r="R312" s="111"/>
      <c r="S312" s="111"/>
      <c r="T312" s="111"/>
      <c r="U312" s="111"/>
      <c r="V312" s="111"/>
      <c r="W312" s="111"/>
      <c r="X312" s="111"/>
      <c r="Y312" s="111"/>
      <c r="Z312" s="111"/>
      <c r="AA312" s="113">
        <v>6</v>
      </c>
      <c r="AB312" s="113">
        <v>14</v>
      </c>
      <c r="AC312" s="111">
        <v>20</v>
      </c>
      <c r="AD312" s="105">
        <v>6</v>
      </c>
      <c r="AE312" s="105">
        <v>14</v>
      </c>
      <c r="AF312" s="111">
        <v>20</v>
      </c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4">
        <v>1</v>
      </c>
      <c r="AV312" s="111"/>
      <c r="AW312" s="111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  <c r="BH312" s="111"/>
      <c r="BI312" s="111"/>
      <c r="BJ312" s="111"/>
      <c r="BK312" s="111"/>
      <c r="BL312" s="111"/>
      <c r="BM312" s="111"/>
      <c r="BN312" s="111"/>
      <c r="BO312" s="111"/>
      <c r="BP312" s="111"/>
      <c r="BQ312" s="111"/>
      <c r="BR312" s="111"/>
      <c r="BS312" s="111"/>
      <c r="BT312" s="111"/>
      <c r="BU312" s="111"/>
      <c r="BV312" s="111"/>
      <c r="BW312" s="111"/>
      <c r="BX312" s="115">
        <v>44075</v>
      </c>
      <c r="BY312" s="111">
        <f>DAY(EOMONTH(Base_Encuestas[[#This Row],[FECHA]],0))</f>
        <v>30</v>
      </c>
      <c r="BZ312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2" s="114">
        <f>+YEAR(Base_Encuestas[[#This Row],[FECHA]])</f>
        <v>2020</v>
      </c>
    </row>
    <row r="313" spans="1:79">
      <c r="A313" s="109" t="s">
        <v>76</v>
      </c>
      <c r="B313" s="109" t="s">
        <v>223</v>
      </c>
      <c r="C313" s="109" t="s">
        <v>78</v>
      </c>
      <c r="D313" s="102">
        <v>141</v>
      </c>
      <c r="E313" s="112">
        <v>190</v>
      </c>
      <c r="F313" s="111"/>
      <c r="G313" s="111"/>
      <c r="H313" s="111"/>
      <c r="I313" s="112">
        <v>19.893000000000001</v>
      </c>
      <c r="J313" s="105">
        <f>Base_Encuestas[[#This Row],[VENTAS POR ALOJAMIENTO DURANTE EL MES DE LA ENCUESTA]]/1000</f>
        <v>1.9893000000000001E-2</v>
      </c>
      <c r="K313" s="110"/>
      <c r="L313" s="110"/>
      <c r="M313" s="110"/>
      <c r="N313" s="110"/>
      <c r="O313" s="110"/>
      <c r="P313" s="105">
        <v>236</v>
      </c>
      <c r="Q313" s="113">
        <v>0</v>
      </c>
      <c r="R313" s="111"/>
      <c r="S313" s="111"/>
      <c r="T313" s="111"/>
      <c r="U313" s="111"/>
      <c r="V313" s="111"/>
      <c r="W313" s="111"/>
      <c r="X313" s="111"/>
      <c r="Y313" s="111"/>
      <c r="Z313" s="111"/>
      <c r="AA313" s="113">
        <v>77</v>
      </c>
      <c r="AB313" s="113">
        <v>164</v>
      </c>
      <c r="AC313" s="111">
        <v>241</v>
      </c>
      <c r="AD313" s="105">
        <v>77</v>
      </c>
      <c r="AE313" s="105">
        <v>164</v>
      </c>
      <c r="AF313" s="111">
        <v>241</v>
      </c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4">
        <v>22</v>
      </c>
      <c r="AV313" s="111"/>
      <c r="AW313" s="111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  <c r="BH313" s="111"/>
      <c r="BI313" s="111"/>
      <c r="BJ313" s="111"/>
      <c r="BK313" s="111"/>
      <c r="BL313" s="111"/>
      <c r="BM313" s="111"/>
      <c r="BN313" s="111"/>
      <c r="BO313" s="111"/>
      <c r="BP313" s="111"/>
      <c r="BQ313" s="111"/>
      <c r="BR313" s="111"/>
      <c r="BS313" s="111"/>
      <c r="BT313" s="111"/>
      <c r="BU313" s="111"/>
      <c r="BV313" s="111"/>
      <c r="BW313" s="111"/>
      <c r="BX313" s="115">
        <v>44075</v>
      </c>
      <c r="BY313" s="111">
        <f>DAY(EOMONTH(Base_Encuestas[[#This Row],[FECHA]],0))</f>
        <v>30</v>
      </c>
      <c r="BZ313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3" s="114">
        <f>+YEAR(Base_Encuestas[[#This Row],[FECHA]])</f>
        <v>2020</v>
      </c>
    </row>
    <row r="314" spans="1:79">
      <c r="A314" s="109" t="s">
        <v>82</v>
      </c>
      <c r="B314" s="109" t="s">
        <v>223</v>
      </c>
      <c r="C314" s="109" t="s">
        <v>78</v>
      </c>
      <c r="D314" s="102">
        <v>142</v>
      </c>
      <c r="E314" s="112">
        <v>0</v>
      </c>
      <c r="F314" s="111"/>
      <c r="G314" s="111"/>
      <c r="H314" s="111"/>
      <c r="I314" s="112"/>
      <c r="J314" s="105">
        <f>Base_Encuestas[[#This Row],[VENTAS POR ALOJAMIENTO DURANTE EL MES DE LA ENCUESTA]]/1000</f>
        <v>0</v>
      </c>
      <c r="K314" s="110"/>
      <c r="L314" s="110"/>
      <c r="M314" s="110"/>
      <c r="N314" s="110"/>
      <c r="O314" s="110"/>
      <c r="P314" s="102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>
        <v>0</v>
      </c>
      <c r="AD314" s="103"/>
      <c r="AE314" s="103"/>
      <c r="AF314" s="111">
        <v>0</v>
      </c>
      <c r="AG314" s="111"/>
      <c r="AH314" s="111"/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4">
        <v>0</v>
      </c>
      <c r="AV314" s="111"/>
      <c r="AW314" s="111"/>
      <c r="AX314" s="111"/>
      <c r="AY314" s="111"/>
      <c r="AZ314" s="111"/>
      <c r="BA314" s="111"/>
      <c r="BB314" s="111"/>
      <c r="BC314" s="111"/>
      <c r="BD314" s="111"/>
      <c r="BE314" s="111"/>
      <c r="BF314" s="111"/>
      <c r="BG314" s="111"/>
      <c r="BH314" s="111"/>
      <c r="BI314" s="111"/>
      <c r="BJ314" s="111"/>
      <c r="BK314" s="111"/>
      <c r="BL314" s="111"/>
      <c r="BM314" s="111"/>
      <c r="BN314" s="111"/>
      <c r="BO314" s="111"/>
      <c r="BP314" s="111"/>
      <c r="BQ314" s="111"/>
      <c r="BR314" s="111"/>
      <c r="BS314" s="111"/>
      <c r="BT314" s="111"/>
      <c r="BU314" s="111"/>
      <c r="BV314" s="111"/>
      <c r="BW314" s="111"/>
      <c r="BX314" s="115">
        <v>44075</v>
      </c>
      <c r="BY314" s="111">
        <f>DAY(EOMONTH(Base_Encuestas[[#This Row],[FECHA]],0))</f>
        <v>30</v>
      </c>
      <c r="BZ314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4" s="114">
        <f>+YEAR(Base_Encuestas[[#This Row],[FECHA]])</f>
        <v>2020</v>
      </c>
    </row>
    <row r="315" spans="1:79">
      <c r="A315" s="109" t="s">
        <v>82</v>
      </c>
      <c r="B315" s="109" t="s">
        <v>209</v>
      </c>
      <c r="C315" s="109" t="s">
        <v>78</v>
      </c>
      <c r="D315" s="102">
        <v>12</v>
      </c>
      <c r="E315" s="112">
        <v>900</v>
      </c>
      <c r="F315" s="111"/>
      <c r="G315" s="111"/>
      <c r="H315" s="111"/>
      <c r="I315" s="112">
        <v>4300</v>
      </c>
      <c r="J315" s="105">
        <f>Base_Encuestas[[#This Row],[VENTAS POR ALOJAMIENTO DURANTE EL MES DE LA ENCUESTA]]/1000</f>
        <v>4.3</v>
      </c>
      <c r="K315" s="110"/>
      <c r="L315" s="110"/>
      <c r="M315" s="110"/>
      <c r="N315" s="110"/>
      <c r="O315" s="110"/>
      <c r="P315" s="102">
        <v>97</v>
      </c>
      <c r="Q315" s="113">
        <v>0</v>
      </c>
      <c r="R315" s="111"/>
      <c r="S315" s="111"/>
      <c r="T315" s="111"/>
      <c r="U315" s="111"/>
      <c r="V315" s="111"/>
      <c r="W315" s="111"/>
      <c r="X315" s="111"/>
      <c r="Y315" s="111"/>
      <c r="Z315" s="111"/>
      <c r="AA315" s="113">
        <v>85</v>
      </c>
      <c r="AB315" s="113">
        <v>12</v>
      </c>
      <c r="AC315" s="111">
        <v>97</v>
      </c>
      <c r="AD315" s="103">
        <v>85</v>
      </c>
      <c r="AE315" s="103">
        <v>12</v>
      </c>
      <c r="AF315" s="111">
        <v>97</v>
      </c>
      <c r="AG315" s="111"/>
      <c r="AH315" s="111"/>
      <c r="AI315" s="111"/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>
        <v>6</v>
      </c>
      <c r="AV315" s="111"/>
      <c r="AW315" s="111"/>
      <c r="AX315" s="111"/>
      <c r="AY315" s="111"/>
      <c r="AZ315" s="111"/>
      <c r="BA315" s="111"/>
      <c r="BB315" s="111"/>
      <c r="BC315" s="111"/>
      <c r="BD315" s="111"/>
      <c r="BE315" s="111"/>
      <c r="BF315" s="111"/>
      <c r="BG315" s="111"/>
      <c r="BH315" s="111"/>
      <c r="BI315" s="111"/>
      <c r="BJ315" s="111"/>
      <c r="BK315" s="111"/>
      <c r="BL315" s="111"/>
      <c r="BM315" s="111"/>
      <c r="BN315" s="111"/>
      <c r="BO315" s="111"/>
      <c r="BP315" s="111"/>
      <c r="BQ315" s="111"/>
      <c r="BR315" s="111"/>
      <c r="BS315" s="111"/>
      <c r="BT315" s="111"/>
      <c r="BU315" s="111"/>
      <c r="BV315" s="111"/>
      <c r="BW315" s="111"/>
      <c r="BX315" s="115">
        <v>44075</v>
      </c>
      <c r="BY315" s="111">
        <f>DAY(EOMONTH(Base_Encuestas[[#This Row],[FECHA]],0))</f>
        <v>30</v>
      </c>
      <c r="BZ315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5" s="114">
        <f>+YEAR(Base_Encuestas[[#This Row],[FECHA]])</f>
        <v>2020</v>
      </c>
    </row>
    <row r="316" spans="1:79">
      <c r="A316" s="109" t="s">
        <v>97</v>
      </c>
      <c r="B316" s="109" t="s">
        <v>223</v>
      </c>
      <c r="C316" s="109" t="s">
        <v>78</v>
      </c>
      <c r="D316" s="102">
        <v>18</v>
      </c>
      <c r="E316" s="112">
        <v>900</v>
      </c>
      <c r="F316" s="111"/>
      <c r="G316" s="111"/>
      <c r="H316" s="111"/>
      <c r="I316" s="112"/>
      <c r="J316" s="105">
        <f>Base_Encuestas[[#This Row],[VENTAS POR ALOJAMIENTO DURANTE EL MES DE LA ENCUESTA]]/1000</f>
        <v>0</v>
      </c>
      <c r="K316" s="110"/>
      <c r="L316" s="110"/>
      <c r="M316" s="110"/>
      <c r="N316" s="110"/>
      <c r="O316" s="110"/>
      <c r="P316" s="102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>
        <v>0</v>
      </c>
      <c r="AD316" s="103"/>
      <c r="AE316" s="103"/>
      <c r="AF316" s="111">
        <v>0</v>
      </c>
      <c r="AG316" s="111"/>
      <c r="AH316" s="111"/>
      <c r="AI316" s="111"/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4">
        <v>4</v>
      </c>
      <c r="AV316" s="111"/>
      <c r="AW316" s="111"/>
      <c r="AX316" s="111"/>
      <c r="AY316" s="111"/>
      <c r="AZ316" s="111"/>
      <c r="BA316" s="111"/>
      <c r="BB316" s="111"/>
      <c r="BC316" s="111"/>
      <c r="BD316" s="111"/>
      <c r="BE316" s="111"/>
      <c r="BF316" s="111"/>
      <c r="BG316" s="111"/>
      <c r="BH316" s="111"/>
      <c r="BI316" s="111"/>
      <c r="BJ316" s="111"/>
      <c r="BK316" s="111"/>
      <c r="BL316" s="111"/>
      <c r="BM316" s="111"/>
      <c r="BN316" s="111"/>
      <c r="BO316" s="111"/>
      <c r="BP316" s="111"/>
      <c r="BQ316" s="111"/>
      <c r="BR316" s="111"/>
      <c r="BS316" s="111"/>
      <c r="BT316" s="111"/>
      <c r="BU316" s="111"/>
      <c r="BV316" s="111"/>
      <c r="BW316" s="111"/>
      <c r="BX316" s="115">
        <v>44075</v>
      </c>
      <c r="BY316" s="111">
        <f>DAY(EOMONTH(Base_Encuestas[[#This Row],[FECHA]],0))</f>
        <v>30</v>
      </c>
      <c r="BZ316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6" s="114">
        <f>+YEAR(Base_Encuestas[[#This Row],[FECHA]])</f>
        <v>2020</v>
      </c>
    </row>
    <row r="317" spans="1:79">
      <c r="A317" s="109" t="s">
        <v>76</v>
      </c>
      <c r="B317" s="109" t="s">
        <v>209</v>
      </c>
      <c r="C317" s="109" t="s">
        <v>78</v>
      </c>
      <c r="D317" s="102">
        <v>20</v>
      </c>
      <c r="E317" s="112">
        <v>30</v>
      </c>
      <c r="F317" s="111"/>
      <c r="G317" s="111"/>
      <c r="H317" s="111"/>
      <c r="I317" s="112">
        <v>7776</v>
      </c>
      <c r="J317" s="105">
        <f>Base_Encuestas[[#This Row],[VENTAS POR ALOJAMIENTO DURANTE EL MES DE LA ENCUESTA]]/1000</f>
        <v>7.7759999999999998</v>
      </c>
      <c r="K317" s="110"/>
      <c r="L317" s="110"/>
      <c r="M317" s="110"/>
      <c r="N317" s="110"/>
      <c r="O317" s="110"/>
      <c r="P317" s="105">
        <v>133</v>
      </c>
      <c r="Q317" s="113">
        <v>0</v>
      </c>
      <c r="R317" s="111"/>
      <c r="S317" s="111"/>
      <c r="T317" s="111"/>
      <c r="U317" s="111"/>
      <c r="V317" s="111"/>
      <c r="W317" s="111"/>
      <c r="X317" s="111"/>
      <c r="Y317" s="111"/>
      <c r="Z317" s="111"/>
      <c r="AA317" s="113">
        <v>202</v>
      </c>
      <c r="AB317" s="113">
        <v>1</v>
      </c>
      <c r="AC317" s="111">
        <v>203</v>
      </c>
      <c r="AD317" s="105">
        <v>244</v>
      </c>
      <c r="AE317" s="105">
        <v>3</v>
      </c>
      <c r="AF317" s="111">
        <v>247</v>
      </c>
      <c r="AG317" s="111"/>
      <c r="AH317" s="111"/>
      <c r="AI317" s="111"/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4">
        <v>18</v>
      </c>
      <c r="AV317" s="111"/>
      <c r="AW317" s="111"/>
      <c r="AX317" s="111"/>
      <c r="AY317" s="111"/>
      <c r="AZ317" s="111"/>
      <c r="BA317" s="111"/>
      <c r="BB317" s="111"/>
      <c r="BC317" s="111"/>
      <c r="BD317" s="111"/>
      <c r="BE317" s="111"/>
      <c r="BF317" s="111"/>
      <c r="BG317" s="111"/>
      <c r="BH317" s="111"/>
      <c r="BI317" s="111"/>
      <c r="BJ317" s="111"/>
      <c r="BK317" s="111"/>
      <c r="BL317" s="111"/>
      <c r="BM317" s="111"/>
      <c r="BN317" s="111"/>
      <c r="BO317" s="111"/>
      <c r="BP317" s="111"/>
      <c r="BQ317" s="111"/>
      <c r="BR317" s="111"/>
      <c r="BS317" s="111"/>
      <c r="BT317" s="111"/>
      <c r="BU317" s="111"/>
      <c r="BV317" s="111"/>
      <c r="BW317" s="111"/>
      <c r="BX317" s="115">
        <v>44075</v>
      </c>
      <c r="BY317" s="111">
        <f>DAY(EOMONTH(Base_Encuestas[[#This Row],[FECHA]],0))</f>
        <v>30</v>
      </c>
      <c r="BZ317" s="114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i. Septiembre</v>
      </c>
      <c r="CA317" s="114">
        <f>+YEAR(Base_Encuestas[[#This Row],[FECHA]])</f>
        <v>2020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7"/>
  <sheetViews>
    <sheetView showGridLines="0" showRowColHeaders="0" showWhiteSpace="0" zoomScale="90" zoomScaleNormal="50" zoomScaleSheetLayoutView="30" zoomScalePageLayoutView="86" workbookViewId="0"/>
  </sheetViews>
  <sheetFormatPr baseColWidth="10" defaultColWidth="0" defaultRowHeight="17.25" customHeight="1" zeroHeight="1"/>
  <cols>
    <col min="1" max="1" width="5.33203125" style="4" customWidth="1"/>
    <col min="2" max="2" width="16.83203125" style="5" customWidth="1"/>
    <col min="3" max="3" width="13.75" style="4" customWidth="1"/>
    <col min="4" max="4" width="3.83203125" style="3" customWidth="1"/>
    <col min="5" max="7" width="11.33203125" style="4" customWidth="1"/>
    <col min="8" max="8" width="11" style="4" customWidth="1"/>
    <col min="9" max="9" width="10.58203125" style="4" customWidth="1"/>
    <col min="10" max="10" width="2.83203125" style="4" customWidth="1"/>
    <col min="11" max="16384" width="11" style="4" hidden="1"/>
  </cols>
  <sheetData>
    <row r="1" spans="1:10" ht="18" customHeight="1"/>
    <row r="2" spans="1:10" s="22" customFormat="1" ht="18" customHeight="1">
      <c r="A2" s="4"/>
    </row>
    <row r="3" spans="1:10" s="8" customFormat="1" ht="18" customHeight="1">
      <c r="A3" s="4"/>
    </row>
    <row r="4" spans="1:10" s="8" customFormat="1" ht="18" customHeight="1">
      <c r="A4" s="4"/>
    </row>
    <row r="5" spans="1:10" s="47" customFormat="1" ht="18" customHeight="1">
      <c r="A5" s="4"/>
    </row>
    <row r="6" spans="1:10" ht="23">
      <c r="B6" s="4"/>
      <c r="C6" s="121" t="s">
        <v>211</v>
      </c>
      <c r="D6" s="121"/>
      <c r="E6" s="121"/>
      <c r="F6" s="121"/>
      <c r="G6" s="121"/>
      <c r="H6" s="121"/>
      <c r="I6" s="121"/>
      <c r="J6" s="121"/>
    </row>
    <row r="7" spans="1:10" s="50" customFormat="1" ht="23">
      <c r="A7" s="4"/>
      <c r="B7" s="51"/>
      <c r="C7" s="121" t="s">
        <v>210</v>
      </c>
      <c r="D7" s="121"/>
      <c r="E7" s="121"/>
      <c r="F7" s="121"/>
      <c r="G7" s="121"/>
      <c r="H7" s="121"/>
      <c r="I7" s="121"/>
      <c r="J7" s="121"/>
    </row>
    <row r="8" spans="1:10" s="50" customFormat="1" ht="23">
      <c r="A8" s="4"/>
      <c r="B8" s="51"/>
      <c r="C8" s="63"/>
      <c r="D8" s="63"/>
      <c r="E8" s="63"/>
      <c r="F8" s="63"/>
      <c r="G8" s="63"/>
      <c r="H8" s="63"/>
      <c r="I8" s="63"/>
      <c r="J8" s="63"/>
    </row>
    <row r="9" spans="1:10" s="48" customFormat="1" ht="23">
      <c r="A9" s="4"/>
      <c r="B9" s="49"/>
      <c r="C9" s="49"/>
      <c r="D9" s="49"/>
      <c r="E9" s="49"/>
      <c r="F9" s="49"/>
      <c r="G9" s="49"/>
    </row>
    <row r="10" spans="1:10" ht="18" customHeight="1">
      <c r="E10" s="120" t="s">
        <v>150</v>
      </c>
      <c r="F10" s="120"/>
      <c r="G10" s="120"/>
      <c r="H10" s="120"/>
    </row>
    <row r="11" spans="1:10" ht="18" customHeight="1">
      <c r="B11" s="2"/>
      <c r="C11" s="2"/>
      <c r="D11" s="4"/>
      <c r="E11" s="120"/>
      <c r="F11" s="120"/>
      <c r="G11" s="120"/>
      <c r="H11" s="120"/>
    </row>
    <row r="12" spans="1:10" ht="18" customHeight="1">
      <c r="B12" s="2"/>
      <c r="C12" s="2"/>
      <c r="D12" s="4"/>
      <c r="E12" s="3"/>
      <c r="F12" s="6"/>
      <c r="G12" s="7"/>
    </row>
    <row r="13" spans="1:10" ht="18" customHeight="1">
      <c r="B13" s="2"/>
      <c r="C13" s="2"/>
      <c r="D13" s="4"/>
      <c r="E13" s="120" t="s">
        <v>144</v>
      </c>
      <c r="F13" s="120"/>
      <c r="G13" s="120"/>
    </row>
    <row r="14" spans="1:10" ht="18" customHeight="1">
      <c r="B14" s="2"/>
      <c r="C14" s="2"/>
      <c r="D14" s="4"/>
      <c r="E14" s="120"/>
      <c r="F14" s="120"/>
      <c r="G14" s="120"/>
    </row>
    <row r="15" spans="1:10" ht="18" customHeight="1">
      <c r="B15" s="2"/>
      <c r="C15" s="2"/>
      <c r="D15" s="4"/>
    </row>
    <row r="16" spans="1:10" ht="18" customHeight="1">
      <c r="D16" s="4"/>
      <c r="E16" s="120" t="s">
        <v>143</v>
      </c>
      <c r="F16" s="120"/>
      <c r="G16" s="120"/>
    </row>
    <row r="17" spans="2:7" ht="18" customHeight="1">
      <c r="B17" s="2"/>
      <c r="C17" s="2"/>
      <c r="D17" s="4"/>
      <c r="E17" s="120"/>
      <c r="F17" s="120"/>
      <c r="G17" s="120"/>
    </row>
    <row r="18" spans="2:7" ht="18" customHeight="1">
      <c r="D18" s="4"/>
      <c r="G18" s="7"/>
    </row>
    <row r="19" spans="2:7" ht="18" customHeight="1">
      <c r="B19" s="2"/>
      <c r="C19" s="2"/>
      <c r="D19" s="4"/>
      <c r="E19" s="120" t="s">
        <v>136</v>
      </c>
      <c r="F19" s="120"/>
      <c r="G19" s="120"/>
    </row>
    <row r="20" spans="2:7" ht="18" customHeight="1">
      <c r="D20" s="4"/>
      <c r="E20" s="120"/>
      <c r="F20" s="120"/>
      <c r="G20" s="120"/>
    </row>
    <row r="21" spans="2:7" ht="18" customHeight="1">
      <c r="B21" s="2"/>
      <c r="C21" s="2"/>
      <c r="D21" s="4"/>
    </row>
    <row r="22" spans="2:7" ht="18" customHeight="1">
      <c r="D22" s="4"/>
      <c r="E22" s="120" t="s">
        <v>142</v>
      </c>
      <c r="F22" s="120"/>
      <c r="G22" s="120"/>
    </row>
    <row r="23" spans="2:7" ht="18" customHeight="1">
      <c r="B23" s="2"/>
      <c r="C23" s="2"/>
      <c r="D23" s="4"/>
      <c r="E23" s="120"/>
      <c r="F23" s="120"/>
      <c r="G23" s="120"/>
    </row>
    <row r="24" spans="2:7" ht="18" customHeight="1">
      <c r="D24" s="4"/>
    </row>
    <row r="25" spans="2:7" ht="18" customHeight="1">
      <c r="B25" s="2"/>
      <c r="C25" s="2"/>
      <c r="D25" s="4"/>
      <c r="E25" s="120" t="s">
        <v>141</v>
      </c>
      <c r="F25" s="120"/>
      <c r="G25" s="120"/>
    </row>
    <row r="26" spans="2:7" ht="18" customHeight="1">
      <c r="D26" s="4"/>
      <c r="E26" s="120"/>
      <c r="F26" s="120"/>
      <c r="G26" s="120"/>
    </row>
    <row r="27" spans="2:7" ht="18" customHeight="1">
      <c r="B27" s="2"/>
      <c r="D27" s="4"/>
    </row>
    <row r="28" spans="2:7" ht="18" customHeight="1">
      <c r="D28" s="4"/>
      <c r="E28" s="120" t="s">
        <v>140</v>
      </c>
      <c r="F28" s="120"/>
      <c r="G28" s="120"/>
    </row>
    <row r="29" spans="2:7" ht="18" customHeight="1">
      <c r="D29" s="4"/>
      <c r="E29" s="120"/>
      <c r="F29" s="120"/>
      <c r="G29" s="120"/>
    </row>
    <row r="30" spans="2:7" ht="18" customHeight="1">
      <c r="C30" s="3"/>
    </row>
    <row r="31" spans="2:7" ht="18" customHeight="1">
      <c r="D31" s="1"/>
      <c r="E31" s="120" t="s">
        <v>139</v>
      </c>
      <c r="F31" s="120"/>
      <c r="G31" s="120"/>
    </row>
    <row r="32" spans="2:7" ht="18" customHeight="1">
      <c r="D32" s="1"/>
      <c r="E32" s="120"/>
      <c r="F32" s="120"/>
      <c r="G32" s="120"/>
    </row>
    <row r="33" spans="5:8" ht="18" customHeight="1"/>
    <row r="34" spans="5:8" ht="18" customHeight="1">
      <c r="E34" s="120" t="s">
        <v>199</v>
      </c>
      <c r="F34" s="120"/>
      <c r="G34" s="120"/>
      <c r="H34" s="120"/>
    </row>
    <row r="35" spans="5:8" ht="18" customHeight="1">
      <c r="E35" s="120"/>
      <c r="F35" s="120"/>
      <c r="G35" s="120"/>
      <c r="H35" s="120"/>
    </row>
    <row r="36" spans="5:8" ht="18" customHeight="1"/>
    <row r="37" spans="5:8" ht="18" customHeight="1">
      <c r="E37" s="120" t="s">
        <v>147</v>
      </c>
      <c r="F37" s="120"/>
      <c r="G37" s="120"/>
      <c r="H37" s="120"/>
    </row>
    <row r="38" spans="5:8" ht="18" customHeight="1">
      <c r="E38" s="120"/>
      <c r="F38" s="120"/>
      <c r="G38" s="120"/>
      <c r="H38" s="120"/>
    </row>
    <row r="39" spans="5:8" ht="18" customHeight="1"/>
    <row r="40" spans="5:8" ht="18" customHeight="1"/>
    <row r="41" spans="5:8" ht="18" customHeight="1"/>
    <row r="42" spans="5:8" ht="18" customHeight="1"/>
    <row r="43" spans="5:8" ht="18" customHeight="1"/>
    <row r="44" spans="5:8" ht="13.5" customHeight="1"/>
    <row r="45" spans="5:8" ht="18" customHeight="1"/>
    <row r="46" spans="5:8" ht="18" customHeight="1"/>
    <row r="47" spans="5:8" ht="18" customHeight="1"/>
    <row r="48" spans="5:8" ht="18" customHeight="1"/>
    <row r="49" ht="18" hidden="1" customHeight="1"/>
    <row r="50" ht="18" hidden="1" customHeight="1"/>
    <row r="51" ht="18" hidden="1" customHeight="1"/>
    <row r="52" ht="18" hidden="1" customHeight="1"/>
    <row r="53" ht="18" hidden="1" customHeight="1"/>
    <row r="54" ht="18" hidden="1" customHeight="1"/>
    <row r="55" ht="18" hidden="1" customHeight="1"/>
    <row r="56" ht="18" hidden="1" customHeight="1"/>
    <row r="57" ht="18" hidden="1" customHeight="1"/>
    <row r="58" ht="18" hidden="1" customHeight="1"/>
    <row r="59" ht="18" hidden="1" customHeight="1"/>
    <row r="60" ht="18" hidden="1" customHeight="1"/>
    <row r="61" ht="18" hidden="1" customHeight="1"/>
    <row r="62" ht="18" hidden="1" customHeight="1"/>
    <row r="63" ht="18" hidden="1" customHeight="1"/>
    <row r="64" ht="18" hidden="1" customHeight="1"/>
    <row r="65" spans="4:4" ht="18" hidden="1" customHeight="1"/>
    <row r="66" spans="4:4" ht="18" hidden="1" customHeight="1"/>
    <row r="67" spans="4:4" ht="18" hidden="1" customHeight="1"/>
    <row r="68" spans="4:4" ht="18" hidden="1" customHeight="1"/>
    <row r="69" spans="4:4" ht="18" hidden="1" customHeight="1">
      <c r="D69" s="4"/>
    </row>
    <row r="70" spans="4:4" ht="18" hidden="1" customHeight="1">
      <c r="D70" s="4"/>
    </row>
    <row r="71" spans="4:4" ht="18" hidden="1" customHeight="1">
      <c r="D71" s="4"/>
    </row>
    <row r="72" spans="4:4" ht="18" hidden="1" customHeight="1">
      <c r="D72" s="4"/>
    </row>
    <row r="73" spans="4:4" ht="18" hidden="1" customHeight="1">
      <c r="D73" s="4"/>
    </row>
    <row r="74" spans="4:4" ht="14.25" hidden="1" customHeight="1"/>
    <row r="75" spans="4:4" ht="14.25" hidden="1" customHeight="1"/>
    <row r="76" spans="4:4" ht="14.25" hidden="1" customHeight="1"/>
    <row r="77" spans="4:4" ht="14.25" hidden="1" customHeight="1"/>
    <row r="78" spans="4:4" ht="15" hidden="1" customHeight="1"/>
    <row r="79" spans="4:4" ht="14" hidden="1"/>
    <row r="125" ht="17.25" customHeight="1"/>
    <row r="126" ht="17.25" customHeight="1"/>
    <row r="127" ht="17.25" customHeight="1"/>
  </sheetData>
  <mergeCells count="13">
    <mergeCell ref="E37:H38"/>
    <mergeCell ref="C6:J6"/>
    <mergeCell ref="C7:J7"/>
    <mergeCell ref="E34:H35"/>
    <mergeCell ref="E22:G23"/>
    <mergeCell ref="E25:G26"/>
    <mergeCell ref="E28:G29"/>
    <mergeCell ref="E31:G32"/>
    <mergeCell ref="E13:G14"/>
    <mergeCell ref="E16:G17"/>
    <mergeCell ref="E19:G20"/>
    <mergeCell ref="E10:G11"/>
    <mergeCell ref="H10:H11"/>
  </mergeCells>
  <hyperlinks>
    <hyperlink ref="E31" location="Pernoctaciones!A1" display="Pernoctaciones"/>
    <hyperlink ref="E28" location="Llegadas!A1" display="Llegadas"/>
    <hyperlink ref="E13" location="Empleo!A1" display="Empleo"/>
    <hyperlink ref="E25" location="Ingresos!A1" display="Ingresos"/>
    <hyperlink ref="E16" location="Establecimientos!A1" display="Establecimientos "/>
    <hyperlink ref="E19" location="'Estancia Media'!A1" display="Estancia Media"/>
    <hyperlink ref="E10" location="'4x4 Matriz de la Hoteleria'!A1" display="4x4 Matriz de la Hotelería"/>
    <hyperlink ref="E22" location="'Habitaciones Vendidas'!A1" display="Habitaciones Vendidas "/>
    <hyperlink ref="E34" location="'Tarifa x Habitación Ocupada'!A1" display="Tarifa por Habitación Ocupada "/>
    <hyperlink ref="E37:G38" location="TOH!A1" display="Tasa de Ocupación Hotelera"/>
    <hyperlink ref="E10:G11" location="'4x4 Matriz de la Hotelería'!A1" display="4x4 Matriz de la Hotelería"/>
    <hyperlink ref="E34:H35" location="'Tarifa de Habitación Ocupada'!Área_de_impresión" display="Tarifa de Habitación Ocupada "/>
  </hyperlinks>
  <pageMargins left="1.6250000000000001E-2" right="0.41" top="0.46" bottom="0.21" header="0.38" footer="0.26"/>
  <pageSetup paperSize="9" scale="90" orientation="portrait" horizontalDpi="360" verticalDpi="360" r:id="rId1"/>
  <headerFooter>
    <oddHeader xml:space="preserve">&amp;L
&amp;R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1"/>
  <sheetViews>
    <sheetView showGridLines="0" zoomScale="50" zoomScaleNormal="50" zoomScalePageLayoutView="60" workbookViewId="0">
      <selection activeCell="G16" sqref="G16"/>
    </sheetView>
  </sheetViews>
  <sheetFormatPr baseColWidth="10" defaultColWidth="0" defaultRowHeight="14" zeroHeight="1"/>
  <cols>
    <col min="1" max="2" width="5.83203125" style="16" customWidth="1"/>
    <col min="3" max="3" width="24.33203125" style="16" bestFit="1" customWidth="1"/>
    <col min="4" max="4" width="31.58203125" style="16" bestFit="1" customWidth="1"/>
    <col min="5" max="5" width="25.58203125" style="16" bestFit="1" customWidth="1"/>
    <col min="6" max="6" width="35.58203125" style="16" bestFit="1" customWidth="1"/>
    <col min="7" max="7" width="37.83203125" style="16" bestFit="1" customWidth="1"/>
    <col min="8" max="8" width="11" style="16" customWidth="1"/>
    <col min="9" max="9" width="5.83203125" style="16" customWidth="1"/>
    <col min="10" max="22" width="11" style="16" hidden="1" customWidth="1"/>
    <col min="23" max="52" width="0" style="16" hidden="1" customWidth="1"/>
    <col min="53" max="16384" width="11" style="16" hidden="1"/>
  </cols>
  <sheetData>
    <row r="1"/>
    <row r="2"/>
    <row r="3" ht="19.5" customHeight="1"/>
    <row r="4"/>
    <row r="5"/>
    <row r="6"/>
    <row r="7"/>
    <row r="8"/>
    <row r="9"/>
    <row r="10"/>
    <row r="11"/>
    <row r="12"/>
    <row r="13"/>
    <row r="14"/>
    <row r="15"/>
    <row r="16"/>
    <row r="17" spans="3:7"/>
    <row r="18" spans="3:7"/>
    <row r="19" spans="3:7"/>
    <row r="20" spans="3:7" ht="14.5" thickBot="1"/>
    <row r="21" spans="3:7" ht="51.5" thickBot="1">
      <c r="C21" s="78" t="s">
        <v>148</v>
      </c>
      <c r="D21" s="94" t="s">
        <v>147</v>
      </c>
      <c r="E21" s="94" t="s">
        <v>136</v>
      </c>
      <c r="F21" s="94" t="s">
        <v>146</v>
      </c>
      <c r="G21" s="95" t="s">
        <v>204</v>
      </c>
    </row>
    <row r="22" spans="3:7" ht="26">
      <c r="C22" s="86" t="s">
        <v>77</v>
      </c>
      <c r="D22" s="96">
        <v>4.7254150702426563E-2</v>
      </c>
      <c r="E22" s="84">
        <v>1.1484018264840183</v>
      </c>
      <c r="F22" s="82">
        <v>503</v>
      </c>
      <c r="G22" s="92">
        <v>46.691945945945946</v>
      </c>
    </row>
    <row r="23" spans="3:7" s="17" customFormat="1" ht="26">
      <c r="C23" s="86" t="s">
        <v>88</v>
      </c>
      <c r="D23" s="97">
        <v>5.3057553956834536E-2</v>
      </c>
      <c r="E23" s="85">
        <v>1.1287703016241299</v>
      </c>
      <c r="F23" s="83">
        <v>973</v>
      </c>
      <c r="G23" s="93">
        <v>43.79894124293785</v>
      </c>
    </row>
    <row r="24" spans="3:7" ht="26.5" thickBot="1">
      <c r="C24" s="86" t="s">
        <v>94</v>
      </c>
      <c r="D24" s="97">
        <v>0.16589446589446588</v>
      </c>
      <c r="E24" s="85">
        <v>1.4027906976744187</v>
      </c>
      <c r="F24" s="83">
        <v>1508</v>
      </c>
      <c r="G24" s="93">
        <v>92.743747090768039</v>
      </c>
    </row>
    <row r="25" spans="3:7" ht="20.5" thickBot="1">
      <c r="C25" s="79" t="s">
        <v>149</v>
      </c>
      <c r="D25" s="98">
        <v>7.8810408921933084E-2</v>
      </c>
      <c r="E25" s="80">
        <v>1.2564210526315789</v>
      </c>
      <c r="F25" s="81">
        <v>2984</v>
      </c>
      <c r="G25" s="91">
        <v>69.019171776729564</v>
      </c>
    </row>
    <row r="26" spans="3:7"/>
    <row r="94"/>
    <row r="95"/>
    <row r="96"/>
    <row r="97"/>
    <row r="98"/>
    <row r="99"/>
    <row r="100"/>
    <row r="101"/>
    <row r="102"/>
    <row r="103"/>
    <row r="106"/>
    <row r="107"/>
    <row r="108"/>
    <row r="109"/>
    <row r="110"/>
    <row r="111"/>
  </sheetData>
  <pageMargins left="0.7" right="0.7" top="1.39" bottom="0.75" header="0.3" footer="0.3"/>
  <pageSetup paperSize="9" scale="60" orientation="landscape" horizontalDpi="360" verticalDpi="36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3"/>
  <sheetViews>
    <sheetView showGridLines="0" showRowColHeaders="0" topLeftCell="A4" zoomScale="50" zoomScaleNormal="50" zoomScaleSheetLayoutView="20" zoomScalePageLayoutView="30" workbookViewId="0"/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s="17" customFormat="1" ht="17.25" customHeight="1">
      <c r="A10" s="16"/>
      <c r="B10" s="16"/>
      <c r="C10" s="16"/>
      <c r="D10" s="16"/>
      <c r="E10" s="18"/>
      <c r="F10" s="19"/>
      <c r="V10" s="16"/>
    </row>
    <row r="11" spans="1:22" s="17" customFormat="1" ht="17.25" customHeight="1">
      <c r="A11" s="16"/>
      <c r="B11" s="16"/>
      <c r="C11" s="16"/>
      <c r="D11" s="16"/>
      <c r="E11" s="18"/>
      <c r="F11" s="19"/>
      <c r="V11" s="16"/>
    </row>
    <row r="12" spans="1:22" s="17" customFormat="1" ht="17.25" customHeight="1">
      <c r="A12" s="16"/>
      <c r="B12" s="16"/>
      <c r="C12" s="16"/>
      <c r="D12" s="16"/>
      <c r="E12" s="18"/>
      <c r="F12" s="19"/>
      <c r="V12" s="16"/>
    </row>
    <row r="13" spans="1:22" s="17" customFormat="1" ht="17.25" customHeight="1">
      <c r="A13" s="16"/>
      <c r="B13" s="16"/>
      <c r="C13" s="16"/>
      <c r="D13" s="16"/>
      <c r="E13" s="18"/>
      <c r="F13" s="122" t="s">
        <v>133</v>
      </c>
      <c r="G13" s="123"/>
      <c r="H13" s="123"/>
      <c r="I13" s="124"/>
      <c r="V13" s="16"/>
    </row>
    <row r="14" spans="1:22" s="17" customFormat="1" ht="17.25" customHeight="1">
      <c r="A14" s="16"/>
      <c r="B14" s="16"/>
      <c r="C14" s="16"/>
      <c r="D14" s="16"/>
      <c r="E14" s="18"/>
      <c r="F14" s="125"/>
      <c r="G14" s="126"/>
      <c r="H14" s="126"/>
      <c r="I14" s="127"/>
      <c r="V14" s="16"/>
    </row>
    <row r="15" spans="1:22" s="17" customFormat="1" ht="17.25" customHeight="1">
      <c r="A15" s="16"/>
      <c r="B15" s="16"/>
      <c r="C15" s="16"/>
      <c r="D15" s="16"/>
      <c r="E15" s="16"/>
      <c r="F15" s="125"/>
      <c r="G15" s="126"/>
      <c r="H15" s="126"/>
      <c r="I15" s="127"/>
      <c r="V15" s="16"/>
    </row>
    <row r="16" spans="1:22" s="17" customFormat="1" ht="17.25" customHeight="1">
      <c r="A16" s="16"/>
      <c r="B16" s="16"/>
      <c r="C16" s="16"/>
      <c r="D16" s="16"/>
      <c r="E16" s="16"/>
      <c r="F16" s="125"/>
      <c r="G16" s="126"/>
      <c r="H16" s="126"/>
      <c r="I16" s="127"/>
      <c r="V16" s="16"/>
    </row>
    <row r="17" spans="1:28" s="17" customFormat="1" ht="17.25" customHeight="1">
      <c r="A17" s="16"/>
      <c r="B17" s="16"/>
      <c r="C17" s="16"/>
      <c r="D17" s="16"/>
      <c r="E17" s="16"/>
      <c r="F17" s="125"/>
      <c r="G17" s="126"/>
      <c r="H17" s="126"/>
      <c r="I17" s="127"/>
      <c r="V17" s="16"/>
    </row>
    <row r="18" spans="1:28" s="17" customFormat="1" ht="17.25" customHeight="1">
      <c r="A18" s="16"/>
      <c r="B18" s="16"/>
      <c r="C18" s="16"/>
      <c r="D18" s="16"/>
      <c r="E18" s="16"/>
      <c r="F18" s="125"/>
      <c r="G18" s="126"/>
      <c r="H18" s="126"/>
      <c r="I18" s="127"/>
      <c r="W18" s="16"/>
      <c r="X18" s="16"/>
    </row>
    <row r="19" spans="1:28" s="17" customFormat="1" ht="17.25" customHeight="1">
      <c r="A19" s="16"/>
      <c r="B19" s="16"/>
      <c r="C19" s="16"/>
      <c r="D19" s="16"/>
      <c r="E19" s="16"/>
      <c r="F19" s="128"/>
      <c r="G19" s="129"/>
      <c r="H19" s="129"/>
      <c r="I19" s="130"/>
    </row>
    <row r="20" spans="1:28" ht="15" customHeight="1">
      <c r="F20" s="137"/>
      <c r="G20" s="138"/>
      <c r="H20" s="138"/>
      <c r="I20" s="139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31">
        <f>+GETPIVOTDATA("[Measures].[Recuento de EMPLEOS]",'Tablas Dinámicas Auxiliares'!$A$2)</f>
        <v>25</v>
      </c>
      <c r="G24" s="132"/>
      <c r="H24" s="132"/>
      <c r="I24" s="133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31"/>
      <c r="G25" s="132"/>
      <c r="H25" s="132"/>
      <c r="I25" s="133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31"/>
      <c r="G26" s="132"/>
      <c r="H26" s="132"/>
      <c r="I26" s="133"/>
      <c r="J26" s="20"/>
      <c r="K26" s="20"/>
      <c r="L26" s="20"/>
      <c r="M26" s="20"/>
      <c r="N26" s="20"/>
      <c r="O26" s="20"/>
      <c r="P26" s="20"/>
      <c r="Q26" s="20"/>
      <c r="R26" s="20"/>
    </row>
    <row r="27" spans="1:28" ht="15" customHeight="1">
      <c r="F27" s="131"/>
      <c r="G27" s="132"/>
      <c r="H27" s="132"/>
      <c r="I27" s="133"/>
      <c r="J27" s="20"/>
      <c r="K27" s="20"/>
      <c r="L27" s="20"/>
      <c r="M27" s="20"/>
      <c r="N27" s="20"/>
      <c r="O27" s="20"/>
      <c r="P27" s="20"/>
      <c r="Q27" s="20"/>
      <c r="R27" s="20"/>
      <c r="AB27" s="21"/>
    </row>
    <row r="28" spans="1:28" ht="15" customHeight="1">
      <c r="F28" s="131"/>
      <c r="G28" s="132"/>
      <c r="H28" s="132"/>
      <c r="I28" s="133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F29" s="134"/>
      <c r="G29" s="135"/>
      <c r="H29" s="135"/>
      <c r="I29" s="136"/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5" customHeight="1"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>
      <c r="L113" s="21"/>
      <c r="M113" s="21"/>
      <c r="N113" s="21"/>
      <c r="O113" s="21"/>
      <c r="P113" s="21"/>
    </row>
  </sheetData>
  <mergeCells count="3">
    <mergeCell ref="F13:I19"/>
    <mergeCell ref="F24:I29"/>
    <mergeCell ref="F20:I23"/>
  </mergeCells>
  <pageMargins left="0.7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4"/>
  <sheetViews>
    <sheetView showGridLines="0" showRowColHeaders="0" topLeftCell="A12" zoomScale="50" zoomScaleNormal="50" zoomScaleSheetLayoutView="20" zoomScalePageLayoutView="30" workbookViewId="0"/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ht="17.25" customHeight="1">
      <c r="E10" s="18"/>
      <c r="F10" s="18"/>
    </row>
    <row r="11" spans="1:22" ht="17.25" customHeight="1">
      <c r="E11" s="18"/>
      <c r="F11" s="18"/>
    </row>
    <row r="12" spans="1:22" ht="17.25" customHeight="1">
      <c r="E12" s="18"/>
      <c r="F12" s="18"/>
    </row>
    <row r="13" spans="1:22" s="17" customFormat="1" ht="17.25" customHeight="1">
      <c r="A13" s="16"/>
      <c r="B13" s="16"/>
      <c r="C13" s="16"/>
      <c r="D13" s="16"/>
      <c r="E13" s="18"/>
      <c r="F13" s="19"/>
      <c r="V13" s="16"/>
    </row>
    <row r="14" spans="1:22" s="17" customFormat="1" ht="17.25" customHeight="1">
      <c r="A14" s="16"/>
      <c r="B14" s="16"/>
      <c r="C14" s="16"/>
      <c r="D14" s="16"/>
      <c r="E14" s="18"/>
      <c r="F14" s="140" t="s">
        <v>203</v>
      </c>
      <c r="G14" s="141"/>
      <c r="H14" s="141"/>
      <c r="I14" s="142"/>
      <c r="V14" s="16"/>
    </row>
    <row r="15" spans="1:22" s="17" customFormat="1" ht="17.25" customHeight="1">
      <c r="A15" s="16"/>
      <c r="B15" s="16"/>
      <c r="C15" s="16"/>
      <c r="D15" s="16"/>
      <c r="E15" s="18"/>
      <c r="F15" s="143"/>
      <c r="G15" s="144"/>
      <c r="H15" s="144"/>
      <c r="I15" s="145"/>
      <c r="V15" s="16"/>
    </row>
    <row r="16" spans="1:22" s="17" customFormat="1" ht="17.25" customHeight="1">
      <c r="A16" s="16"/>
      <c r="B16" s="16"/>
      <c r="C16" s="16"/>
      <c r="D16" s="16"/>
      <c r="E16" s="16"/>
      <c r="F16" s="143"/>
      <c r="G16" s="144"/>
      <c r="H16" s="144"/>
      <c r="I16" s="145"/>
      <c r="V16" s="16"/>
    </row>
    <row r="17" spans="1:28" s="17" customFormat="1" ht="17.25" customHeight="1">
      <c r="A17" s="16"/>
      <c r="B17" s="16"/>
      <c r="C17" s="16"/>
      <c r="D17" s="16"/>
      <c r="E17" s="16"/>
      <c r="F17" s="143"/>
      <c r="G17" s="144"/>
      <c r="H17" s="144"/>
      <c r="I17" s="145"/>
      <c r="V17" s="16"/>
    </row>
    <row r="18" spans="1:28" s="17" customFormat="1" ht="17.25" customHeight="1">
      <c r="A18" s="16"/>
      <c r="B18" s="16"/>
      <c r="C18" s="16"/>
      <c r="D18" s="16"/>
      <c r="E18" s="16"/>
      <c r="F18" s="143"/>
      <c r="G18" s="144"/>
      <c r="H18" s="144"/>
      <c r="I18" s="145"/>
      <c r="V18" s="16"/>
    </row>
    <row r="19" spans="1:28" s="17" customFormat="1" ht="17.25" customHeight="1">
      <c r="A19" s="16"/>
      <c r="B19" s="16"/>
      <c r="C19" s="16"/>
      <c r="D19" s="16"/>
      <c r="E19" s="16"/>
      <c r="F19" s="143"/>
      <c r="G19" s="144"/>
      <c r="H19" s="144"/>
      <c r="I19" s="145"/>
      <c r="W19" s="16"/>
      <c r="X19" s="16"/>
    </row>
    <row r="20" spans="1:28" s="17" customFormat="1" ht="17.25" customHeight="1">
      <c r="A20" s="16"/>
      <c r="B20" s="16"/>
      <c r="C20" s="16"/>
      <c r="D20" s="16"/>
      <c r="E20" s="16"/>
      <c r="F20" s="146"/>
      <c r="G20" s="147"/>
      <c r="H20" s="147"/>
      <c r="I20" s="148"/>
    </row>
    <row r="21" spans="1:28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37"/>
      <c r="G24" s="138"/>
      <c r="H24" s="138"/>
      <c r="I24" s="139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49">
        <f>+GETPIVOTDATA("[Measures].[Recuento de NÚMERO DE REGISTRO TURÍSTICO]",'Tablas Dinámicas Auxiliares'!$A$15)</f>
        <v>25</v>
      </c>
      <c r="G25" s="150"/>
      <c r="H25" s="150"/>
      <c r="I25" s="151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49"/>
      <c r="G26" s="150"/>
      <c r="H26" s="150"/>
      <c r="I26" s="151"/>
      <c r="J26" s="20"/>
      <c r="K26" s="20"/>
      <c r="L26" s="20"/>
      <c r="M26" s="20"/>
      <c r="N26" s="20"/>
      <c r="O26" s="20"/>
      <c r="P26" s="20"/>
      <c r="Q26" s="20"/>
      <c r="R26" s="20"/>
    </row>
    <row r="27" spans="1:28" ht="15" customHeight="1">
      <c r="F27" s="149"/>
      <c r="G27" s="150"/>
      <c r="H27" s="150"/>
      <c r="I27" s="151"/>
      <c r="J27" s="20"/>
      <c r="K27" s="20"/>
      <c r="L27" s="20"/>
      <c r="M27" s="20"/>
      <c r="N27" s="20"/>
      <c r="O27" s="20"/>
      <c r="P27" s="20"/>
      <c r="Q27" s="20"/>
      <c r="R27" s="20"/>
    </row>
    <row r="28" spans="1:28" ht="15" customHeight="1">
      <c r="F28" s="149"/>
      <c r="G28" s="150"/>
      <c r="H28" s="150"/>
      <c r="I28" s="151"/>
      <c r="J28" s="20"/>
      <c r="K28" s="20"/>
      <c r="L28" s="20"/>
      <c r="M28" s="20"/>
      <c r="N28" s="20"/>
      <c r="O28" s="20"/>
      <c r="P28" s="20"/>
      <c r="Q28" s="20"/>
      <c r="R28" s="20"/>
      <c r="AB28" s="21"/>
    </row>
    <row r="29" spans="1:28" ht="15" customHeight="1">
      <c r="F29" s="149"/>
      <c r="G29" s="150"/>
      <c r="H29" s="150"/>
      <c r="I29" s="151"/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5" customHeight="1">
      <c r="F30" s="152"/>
      <c r="G30" s="153"/>
      <c r="H30" s="153"/>
      <c r="I30" s="154"/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5" customHeight="1"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9:18" ht="14"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/>
    <row r="114" spans="12:16" ht="14">
      <c r="L114" s="21"/>
      <c r="M114" s="21"/>
      <c r="N114" s="21"/>
      <c r="O114" s="21"/>
      <c r="P114" s="21"/>
    </row>
  </sheetData>
  <mergeCells count="3">
    <mergeCell ref="F14:I20"/>
    <mergeCell ref="F21:I24"/>
    <mergeCell ref="F25:I30"/>
  </mergeCells>
  <pageMargins left="0.7" right="0.7" top="0.75" bottom="0.75" header="0.3" footer="0.3"/>
  <pageSetup scale="34" orientation="landscape" r:id="rId1"/>
  <headerFooter>
    <oddHeader xml:space="preserve">&amp;R
</oddHeader>
  </headerFooter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4"/>
  <sheetViews>
    <sheetView showGridLines="0" showRowColHeaders="0" zoomScale="50" zoomScaleNormal="50" zoomScaleSheetLayoutView="20" zoomScalePageLayoutView="30" workbookViewId="0"/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ht="17.25" customHeight="1">
      <c r="E10" s="18"/>
      <c r="F10" s="18"/>
    </row>
    <row r="11" spans="1:22" ht="17.25" customHeight="1">
      <c r="E11" s="18"/>
      <c r="F11" s="18"/>
    </row>
    <row r="12" spans="1:22" ht="17.25" customHeight="1">
      <c r="E12" s="18"/>
      <c r="F12" s="18"/>
    </row>
    <row r="13" spans="1:22" s="17" customFormat="1" ht="17.25" customHeight="1">
      <c r="A13" s="16"/>
      <c r="B13" s="16"/>
      <c r="C13" s="16"/>
      <c r="D13" s="16"/>
      <c r="E13" s="18"/>
      <c r="F13" s="19"/>
      <c r="V13" s="16"/>
    </row>
    <row r="14" spans="1:22" s="17" customFormat="1" ht="17.25" customHeight="1">
      <c r="A14" s="16"/>
      <c r="B14" s="16"/>
      <c r="C14" s="16"/>
      <c r="D14" s="16"/>
      <c r="E14" s="18"/>
      <c r="F14" s="155" t="s">
        <v>154</v>
      </c>
      <c r="G14" s="156"/>
      <c r="H14" s="156"/>
      <c r="I14" s="157"/>
      <c r="V14" s="16"/>
    </row>
    <row r="15" spans="1:22" s="17" customFormat="1" ht="17.25" customHeight="1">
      <c r="A15" s="16"/>
      <c r="B15" s="16"/>
      <c r="C15" s="16"/>
      <c r="D15" s="16"/>
      <c r="E15" s="18"/>
      <c r="F15" s="158"/>
      <c r="G15" s="159"/>
      <c r="H15" s="159"/>
      <c r="I15" s="160"/>
      <c r="V15" s="16"/>
    </row>
    <row r="16" spans="1:22" s="17" customFormat="1" ht="17.25" customHeight="1">
      <c r="A16" s="16"/>
      <c r="B16" s="16"/>
      <c r="C16" s="16"/>
      <c r="D16" s="16"/>
      <c r="E16" s="16"/>
      <c r="F16" s="158"/>
      <c r="G16" s="159"/>
      <c r="H16" s="159"/>
      <c r="I16" s="160"/>
      <c r="V16" s="16"/>
    </row>
    <row r="17" spans="1:28" s="17" customFormat="1" ht="17.25" customHeight="1">
      <c r="A17" s="16"/>
      <c r="B17" s="16"/>
      <c r="C17" s="16"/>
      <c r="D17" s="16"/>
      <c r="E17" s="16"/>
      <c r="F17" s="158"/>
      <c r="G17" s="159"/>
      <c r="H17" s="159"/>
      <c r="I17" s="160"/>
      <c r="V17" s="16"/>
    </row>
    <row r="18" spans="1:28" s="17" customFormat="1" ht="17.25" customHeight="1">
      <c r="A18" s="16"/>
      <c r="B18" s="16"/>
      <c r="C18" s="16"/>
      <c r="D18" s="16"/>
      <c r="E18" s="16"/>
      <c r="F18" s="158"/>
      <c r="G18" s="159"/>
      <c r="H18" s="159"/>
      <c r="I18" s="160"/>
      <c r="V18" s="16"/>
    </row>
    <row r="19" spans="1:28" s="17" customFormat="1" ht="17.25" customHeight="1">
      <c r="A19" s="16"/>
      <c r="B19" s="16"/>
      <c r="C19" s="16"/>
      <c r="D19" s="16"/>
      <c r="E19" s="16"/>
      <c r="F19" s="158"/>
      <c r="G19" s="159"/>
      <c r="H19" s="159"/>
      <c r="I19" s="160"/>
      <c r="W19" s="16"/>
      <c r="X19" s="16"/>
    </row>
    <row r="20" spans="1:28" s="17" customFormat="1" ht="17.25" customHeight="1">
      <c r="A20" s="16"/>
      <c r="B20" s="16"/>
      <c r="C20" s="16"/>
      <c r="D20" s="16"/>
      <c r="E20" s="16"/>
      <c r="F20" s="161"/>
      <c r="G20" s="162"/>
      <c r="H20" s="162"/>
      <c r="I20" s="163"/>
    </row>
    <row r="21" spans="1:28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37"/>
      <c r="G24" s="138"/>
      <c r="H24" s="138"/>
      <c r="I24" s="139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31">
        <f>+GETPIVOTDATA("[Measures].[Recuento de TOTAL HABITACIONES VENDIDAS]",'Tablas Dinámicas Auxiliares'!$A$41)</f>
        <v>17</v>
      </c>
      <c r="G25" s="132"/>
      <c r="H25" s="132"/>
      <c r="I25" s="133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31"/>
      <c r="G26" s="132"/>
      <c r="H26" s="132"/>
      <c r="I26" s="133"/>
      <c r="J26" s="20"/>
      <c r="K26" s="20"/>
      <c r="L26" s="20"/>
      <c r="M26" s="20"/>
      <c r="N26" s="20"/>
      <c r="O26" s="20"/>
      <c r="P26" s="20"/>
      <c r="Q26" s="20"/>
      <c r="R26" s="20"/>
    </row>
    <row r="27" spans="1:28" ht="15" customHeight="1">
      <c r="F27" s="131"/>
      <c r="G27" s="132"/>
      <c r="H27" s="132"/>
      <c r="I27" s="133"/>
      <c r="J27" s="20"/>
      <c r="K27" s="20"/>
      <c r="L27" s="20"/>
      <c r="M27" s="20"/>
      <c r="N27" s="20"/>
      <c r="O27" s="20"/>
      <c r="P27" s="20"/>
      <c r="Q27" s="20"/>
      <c r="R27" s="20"/>
    </row>
    <row r="28" spans="1:28" ht="15" customHeight="1">
      <c r="F28" s="131"/>
      <c r="G28" s="132"/>
      <c r="H28" s="132"/>
      <c r="I28" s="133"/>
      <c r="J28" s="20"/>
      <c r="K28" s="20"/>
      <c r="L28" s="20"/>
      <c r="M28" s="20"/>
      <c r="N28" s="20"/>
      <c r="O28" s="20"/>
      <c r="P28" s="20"/>
      <c r="Q28" s="20"/>
      <c r="R28" s="20"/>
      <c r="AB28" s="21"/>
    </row>
    <row r="29" spans="1:28" ht="15" customHeight="1">
      <c r="F29" s="131"/>
      <c r="G29" s="132"/>
      <c r="H29" s="132"/>
      <c r="I29" s="133"/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5" customHeight="1">
      <c r="F30" s="134"/>
      <c r="G30" s="135"/>
      <c r="H30" s="135"/>
      <c r="I30" s="136"/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5" customHeight="1"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9:18" ht="14"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/>
    <row r="114" spans="12:16" ht="14">
      <c r="L114" s="21"/>
      <c r="M114" s="21"/>
      <c r="N114" s="21"/>
      <c r="O114" s="21"/>
      <c r="P114" s="21"/>
    </row>
  </sheetData>
  <mergeCells count="3">
    <mergeCell ref="F14:I20"/>
    <mergeCell ref="F21:I24"/>
    <mergeCell ref="F25:I30"/>
  </mergeCells>
  <pageMargins left="0.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3"/>
  <sheetViews>
    <sheetView showGridLines="0" showRowColHeaders="0" zoomScale="50" zoomScaleNormal="50" zoomScaleSheetLayoutView="20" zoomScalePageLayoutView="30" workbookViewId="0">
      <selection activeCell="J59" sqref="J59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ht="17.25" customHeight="1">
      <c r="E10" s="18"/>
      <c r="F10" s="18"/>
    </row>
    <row r="11" spans="1:22" ht="17.25" customHeight="1">
      <c r="E11" s="18"/>
      <c r="F11" s="18"/>
    </row>
    <row r="12" spans="1:22" s="17" customFormat="1" ht="17.25" customHeight="1">
      <c r="A12" s="16"/>
      <c r="B12" s="16"/>
      <c r="C12" s="16"/>
      <c r="D12" s="16"/>
      <c r="E12" s="18"/>
      <c r="F12" s="19"/>
      <c r="V12" s="16"/>
    </row>
    <row r="13" spans="1:22" s="17" customFormat="1" ht="17.25" customHeight="1">
      <c r="A13" s="16"/>
      <c r="B13" s="16"/>
      <c r="C13" s="16"/>
      <c r="D13" s="16"/>
      <c r="E13" s="18"/>
      <c r="F13" s="164" t="s">
        <v>135</v>
      </c>
      <c r="G13" s="165"/>
      <c r="H13" s="165"/>
      <c r="I13" s="166"/>
      <c r="V13" s="16"/>
    </row>
    <row r="14" spans="1:22" s="17" customFormat="1" ht="17.25" customHeight="1">
      <c r="A14" s="16"/>
      <c r="B14" s="16"/>
      <c r="C14" s="16"/>
      <c r="D14" s="16"/>
      <c r="E14" s="18"/>
      <c r="F14" s="167"/>
      <c r="G14" s="168"/>
      <c r="H14" s="168"/>
      <c r="I14" s="169"/>
      <c r="V14" s="16"/>
    </row>
    <row r="15" spans="1:22" s="17" customFormat="1" ht="17.25" customHeight="1">
      <c r="A15" s="16"/>
      <c r="B15" s="16"/>
      <c r="C15" s="16"/>
      <c r="D15" s="16"/>
      <c r="E15" s="16"/>
      <c r="F15" s="167"/>
      <c r="G15" s="168"/>
      <c r="H15" s="168"/>
      <c r="I15" s="169"/>
      <c r="V15" s="16"/>
    </row>
    <row r="16" spans="1:22" s="17" customFormat="1" ht="17.25" customHeight="1">
      <c r="A16" s="16"/>
      <c r="B16" s="16"/>
      <c r="C16" s="16"/>
      <c r="D16" s="16"/>
      <c r="E16" s="16"/>
      <c r="F16" s="167"/>
      <c r="G16" s="168"/>
      <c r="H16" s="168"/>
      <c r="I16" s="169"/>
      <c r="V16" s="16"/>
    </row>
    <row r="17" spans="1:28" s="17" customFormat="1" ht="17.25" customHeight="1">
      <c r="A17" s="16"/>
      <c r="B17" s="16"/>
      <c r="C17" s="16"/>
      <c r="D17" s="16"/>
      <c r="E17" s="16"/>
      <c r="F17" s="167"/>
      <c r="G17" s="168"/>
      <c r="H17" s="168"/>
      <c r="I17" s="169"/>
      <c r="V17" s="16"/>
    </row>
    <row r="18" spans="1:28" s="17" customFormat="1" ht="17.25" customHeight="1">
      <c r="A18" s="16"/>
      <c r="B18" s="16"/>
      <c r="C18" s="16"/>
      <c r="D18" s="16"/>
      <c r="E18" s="16"/>
      <c r="F18" s="167"/>
      <c r="G18" s="168"/>
      <c r="H18" s="168"/>
      <c r="I18" s="169"/>
      <c r="W18" s="16"/>
      <c r="X18" s="16"/>
    </row>
    <row r="19" spans="1:28" s="17" customFormat="1" ht="17.25" customHeight="1">
      <c r="A19" s="16"/>
      <c r="B19" s="16"/>
      <c r="C19" s="16"/>
      <c r="D19" s="16"/>
      <c r="E19" s="16"/>
      <c r="F19" s="170"/>
      <c r="G19" s="171"/>
      <c r="H19" s="171"/>
      <c r="I19" s="172"/>
    </row>
    <row r="20" spans="1:28" ht="15" customHeight="1">
      <c r="F20" s="137"/>
      <c r="G20" s="138"/>
      <c r="H20" s="138"/>
      <c r="I20" s="139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73">
        <f>+GETPIVOTDATA("[Measures].[Estancia Media]",'Tablas Dinámicas Auxiliares'!$A$28)</f>
        <v>1.2564210526315789</v>
      </c>
      <c r="G24" s="174"/>
      <c r="H24" s="174"/>
      <c r="I24" s="175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73"/>
      <c r="G25" s="174"/>
      <c r="H25" s="174"/>
      <c r="I25" s="175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73"/>
      <c r="G26" s="174"/>
      <c r="H26" s="174"/>
      <c r="I26" s="175"/>
      <c r="J26" s="20"/>
      <c r="K26" s="20"/>
      <c r="L26" s="20"/>
      <c r="M26" s="20"/>
      <c r="N26" s="20"/>
      <c r="O26" s="20"/>
      <c r="P26" s="20"/>
      <c r="Q26" s="20"/>
      <c r="R26" s="20"/>
    </row>
    <row r="27" spans="1:28" ht="15" customHeight="1">
      <c r="F27" s="173"/>
      <c r="G27" s="174"/>
      <c r="H27" s="174"/>
      <c r="I27" s="175"/>
      <c r="J27" s="20"/>
      <c r="K27" s="20"/>
      <c r="L27" s="20"/>
      <c r="M27" s="20"/>
      <c r="N27" s="20"/>
      <c r="O27" s="20"/>
      <c r="P27" s="20"/>
      <c r="Q27" s="20"/>
      <c r="R27" s="20"/>
      <c r="AB27" s="21"/>
    </row>
    <row r="28" spans="1:28" ht="15" customHeight="1">
      <c r="F28" s="173"/>
      <c r="G28" s="174"/>
      <c r="H28" s="174"/>
      <c r="I28" s="175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F29" s="176"/>
      <c r="G29" s="177"/>
      <c r="H29" s="177"/>
      <c r="I29" s="178"/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5" customHeight="1"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>
      <c r="L113" s="21"/>
      <c r="M113" s="21"/>
      <c r="N113" s="21"/>
      <c r="O113" s="21"/>
      <c r="P113" s="21"/>
    </row>
  </sheetData>
  <mergeCells count="3">
    <mergeCell ref="F13:I19"/>
    <mergeCell ref="F20:I23"/>
    <mergeCell ref="F24:I29"/>
  </mergeCells>
  <pageMargins left="0.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3"/>
  <sheetViews>
    <sheetView showGridLines="0" showRowColHeaders="0" topLeftCell="A12" zoomScale="50" zoomScaleNormal="50" zoomScaleSheetLayoutView="20" zoomScalePageLayoutView="30" workbookViewId="0"/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22.33203125" style="16" hidden="1" customWidth="1"/>
    <col min="23" max="23" width="20.75" style="16" hidden="1" customWidth="1"/>
    <col min="24" max="24" width="12.33203125" style="16" hidden="1" customWidth="1"/>
    <col min="25" max="52" width="11" style="16" hidden="1" customWidth="1"/>
    <col min="53" max="16384" width="10" style="16" hidden="1"/>
  </cols>
  <sheetData>
    <row r="1" spans="1:24" ht="14">
      <c r="G1" s="16" t="s">
        <v>132</v>
      </c>
    </row>
    <row r="2" spans="1:24" ht="14"/>
    <row r="3" spans="1:24" ht="19.5" customHeight="1"/>
    <row r="4" spans="1:24" ht="14"/>
    <row r="5" spans="1:24" ht="17.25" customHeight="1"/>
    <row r="6" spans="1:24" ht="17.25" customHeight="1">
      <c r="E6" s="18"/>
      <c r="F6" s="18"/>
    </row>
    <row r="7" spans="1:24" ht="17.25" customHeight="1">
      <c r="E7" s="18"/>
      <c r="F7" s="18"/>
    </row>
    <row r="8" spans="1:24" ht="17.25" customHeight="1">
      <c r="E8" s="18"/>
      <c r="F8" s="18"/>
    </row>
    <row r="9" spans="1:24" ht="17.25" customHeight="1">
      <c r="E9" s="18"/>
      <c r="F9" s="18"/>
    </row>
    <row r="10" spans="1:24" ht="17.25" customHeight="1">
      <c r="E10" s="18"/>
      <c r="F10" s="18"/>
    </row>
    <row r="11" spans="1:24" ht="17.25" customHeight="1">
      <c r="E11" s="18"/>
      <c r="F11" s="18"/>
    </row>
    <row r="12" spans="1:24" s="17" customFormat="1" ht="17.25" customHeight="1">
      <c r="A12" s="16"/>
      <c r="B12" s="16"/>
      <c r="C12" s="16"/>
      <c r="D12" s="16"/>
      <c r="E12" s="18"/>
      <c r="F12" s="19"/>
      <c r="W12" s="16"/>
      <c r="X12" s="16"/>
    </row>
    <row r="13" spans="1:24" s="17" customFormat="1" ht="17.25" customHeight="1">
      <c r="A13" s="16"/>
      <c r="B13" s="16"/>
      <c r="C13" s="16"/>
      <c r="D13" s="16"/>
      <c r="E13" s="18"/>
      <c r="F13" s="179" t="s">
        <v>205</v>
      </c>
      <c r="G13" s="180"/>
      <c r="H13" s="180"/>
      <c r="I13" s="181"/>
      <c r="W13" s="16"/>
      <c r="X13" s="16"/>
    </row>
    <row r="14" spans="1:24" s="17" customFormat="1" ht="17.25" customHeight="1">
      <c r="A14" s="16"/>
      <c r="B14" s="16"/>
      <c r="C14" s="16"/>
      <c r="D14" s="16"/>
      <c r="E14" s="18"/>
      <c r="F14" s="182"/>
      <c r="G14" s="183"/>
      <c r="H14" s="183"/>
      <c r="I14" s="184"/>
      <c r="W14" s="16"/>
      <c r="X14" s="16"/>
    </row>
    <row r="15" spans="1:24" s="17" customFormat="1" ht="17.25" customHeight="1">
      <c r="A15" s="16"/>
      <c r="B15" s="16"/>
      <c r="C15" s="16"/>
      <c r="D15" s="16"/>
      <c r="E15" s="16"/>
      <c r="F15" s="182"/>
      <c r="G15" s="183"/>
      <c r="H15" s="183"/>
      <c r="I15" s="184"/>
      <c r="W15" s="16"/>
      <c r="X15" s="16"/>
    </row>
    <row r="16" spans="1:24" s="17" customFormat="1" ht="17.25" customHeight="1">
      <c r="A16" s="16"/>
      <c r="B16" s="16"/>
      <c r="C16" s="16"/>
      <c r="D16" s="16"/>
      <c r="E16" s="16"/>
      <c r="F16" s="182"/>
      <c r="G16" s="183"/>
      <c r="H16" s="183"/>
      <c r="I16" s="184"/>
      <c r="W16" s="16"/>
      <c r="X16" s="16"/>
    </row>
    <row r="17" spans="1:30" s="17" customFormat="1" ht="17.25" customHeight="1">
      <c r="A17" s="16"/>
      <c r="B17" s="16"/>
      <c r="C17" s="16"/>
      <c r="D17" s="16"/>
      <c r="E17" s="16"/>
      <c r="F17" s="182"/>
      <c r="G17" s="183"/>
      <c r="H17" s="183"/>
      <c r="I17" s="184"/>
      <c r="W17" s="16"/>
      <c r="X17" s="16"/>
    </row>
    <row r="18" spans="1:30" s="17" customFormat="1" ht="17.25" customHeight="1">
      <c r="A18" s="16"/>
      <c r="B18" s="16"/>
      <c r="C18" s="16"/>
      <c r="D18" s="16"/>
      <c r="E18" s="16"/>
      <c r="F18" s="182"/>
      <c r="G18" s="183"/>
      <c r="H18" s="183"/>
      <c r="I18" s="184"/>
      <c r="Y18" s="16"/>
      <c r="Z18" s="16"/>
    </row>
    <row r="19" spans="1:30" s="17" customFormat="1" ht="17.25" customHeight="1">
      <c r="A19" s="16"/>
      <c r="B19" s="16"/>
      <c r="C19" s="16"/>
      <c r="D19" s="16"/>
      <c r="E19" s="16"/>
      <c r="F19" s="185"/>
      <c r="G19" s="186"/>
      <c r="H19" s="186"/>
      <c r="I19" s="187"/>
    </row>
    <row r="20" spans="1:30" ht="15" customHeight="1">
      <c r="F20" s="137"/>
      <c r="G20" s="138"/>
      <c r="H20" s="138"/>
      <c r="I20" s="139"/>
      <c r="J20" s="20"/>
      <c r="K20" s="20"/>
      <c r="L20" s="20"/>
      <c r="M20" s="20"/>
      <c r="N20" s="20"/>
      <c r="O20" s="20"/>
      <c r="P20" s="20"/>
      <c r="Q20" s="20"/>
      <c r="R20" s="20"/>
    </row>
    <row r="21" spans="1:30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30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30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30" ht="15" customHeight="1">
      <c r="F24" s="188">
        <f>GETPIVOTDATA("[Measures].[Suma de VENTAS POR ALOJAMIENTO DURANTE EL MES (MILES)]",'Tablas Dinámicas Auxiliares'!$A$54)</f>
        <v>175.58477300000001</v>
      </c>
      <c r="G24" s="189"/>
      <c r="H24" s="189"/>
      <c r="I24" s="190"/>
      <c r="J24" s="20"/>
      <c r="K24" s="20"/>
      <c r="L24" s="20"/>
      <c r="M24" s="20"/>
      <c r="N24" s="20"/>
      <c r="O24" s="20"/>
      <c r="P24" s="20"/>
      <c r="Q24" s="20"/>
      <c r="R24" s="20"/>
    </row>
    <row r="25" spans="1:30" ht="15" customHeight="1">
      <c r="F25" s="188"/>
      <c r="G25" s="189"/>
      <c r="H25" s="189"/>
      <c r="I25" s="190"/>
      <c r="J25" s="20"/>
      <c r="K25" s="20"/>
      <c r="L25" s="20"/>
      <c r="M25" s="20"/>
      <c r="N25" s="20"/>
      <c r="O25" s="20"/>
      <c r="P25" s="20"/>
      <c r="Q25" s="20"/>
      <c r="R25" s="20"/>
    </row>
    <row r="26" spans="1:30" ht="15" customHeight="1">
      <c r="F26" s="188"/>
      <c r="G26" s="189"/>
      <c r="H26" s="189"/>
      <c r="I26" s="190"/>
      <c r="J26" s="20"/>
      <c r="K26" s="20"/>
      <c r="L26" s="20"/>
      <c r="M26" s="20"/>
      <c r="N26" s="20"/>
      <c r="O26" s="20"/>
      <c r="P26" s="20"/>
      <c r="Q26" s="20"/>
      <c r="R26" s="20"/>
    </row>
    <row r="27" spans="1:30" ht="15" customHeight="1">
      <c r="F27" s="188"/>
      <c r="G27" s="189"/>
      <c r="H27" s="189"/>
      <c r="I27" s="190"/>
      <c r="J27" s="20"/>
      <c r="K27" s="20"/>
      <c r="L27" s="20"/>
      <c r="M27" s="20"/>
      <c r="N27" s="20"/>
      <c r="O27" s="20"/>
      <c r="P27" s="20"/>
      <c r="Q27" s="20"/>
      <c r="R27" s="20"/>
      <c r="AD27" s="21"/>
    </row>
    <row r="28" spans="1:30" ht="15" customHeight="1">
      <c r="F28" s="188"/>
      <c r="G28" s="189"/>
      <c r="H28" s="189"/>
      <c r="I28" s="190"/>
      <c r="J28" s="20"/>
      <c r="K28" s="20"/>
      <c r="L28" s="20"/>
      <c r="M28" s="20"/>
      <c r="N28" s="20"/>
      <c r="O28" s="20"/>
      <c r="P28" s="20"/>
      <c r="Q28" s="20"/>
      <c r="R28" s="20"/>
      <c r="V28" s="20"/>
    </row>
    <row r="29" spans="1:30" ht="15" customHeight="1">
      <c r="F29" s="191"/>
      <c r="G29" s="192"/>
      <c r="H29" s="192"/>
      <c r="I29" s="193"/>
      <c r="J29" s="20"/>
      <c r="K29" s="20"/>
      <c r="L29" s="20"/>
      <c r="M29" s="20"/>
      <c r="N29" s="20"/>
      <c r="O29" s="20"/>
      <c r="P29" s="20"/>
      <c r="Q29" s="20"/>
      <c r="R29" s="20"/>
    </row>
    <row r="30" spans="1:30" ht="15" customHeight="1">
      <c r="J30" s="20"/>
      <c r="K30" s="20"/>
      <c r="L30" s="20"/>
      <c r="M30" s="20"/>
      <c r="N30" s="20"/>
      <c r="O30" s="20"/>
      <c r="P30" s="20"/>
      <c r="Q30" s="20"/>
      <c r="R30" s="20"/>
    </row>
    <row r="31" spans="1:30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30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.5" thickBot="1"/>
    <row r="70" ht="14"/>
    <row r="71" ht="14.5" thickBot="1"/>
    <row r="72" ht="14.5" thickBot="1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>
      <c r="L113" s="21"/>
      <c r="M113" s="21"/>
      <c r="N113" s="21"/>
      <c r="O113" s="21"/>
      <c r="P113" s="21"/>
    </row>
  </sheetData>
  <mergeCells count="3">
    <mergeCell ref="F13:I19"/>
    <mergeCell ref="F20:I23"/>
    <mergeCell ref="F24:I29"/>
  </mergeCells>
  <pageMargins left="0.7" right="0.7" top="0.75" bottom="0.75" header="0.3" footer="0.3"/>
  <pageSetup scale="33" orientation="landscape" r:id="rId1"/>
  <colBreaks count="1" manualBreakCount="1">
    <brk id="30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13"/>
  <sheetViews>
    <sheetView showGridLines="0" showRowColHeaders="0" topLeftCell="A7" zoomScale="50" zoomScaleNormal="50" zoomScaleSheetLayoutView="20" zoomScalePageLayoutView="30" workbookViewId="0"/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58203125" style="16" customWidth="1"/>
    <col min="22" max="22" width="20.75" style="16" hidden="1" customWidth="1"/>
    <col min="23" max="23" width="12.33203125" style="16" hidden="1" customWidth="1"/>
    <col min="24" max="51" width="11" style="16" hidden="1" customWidth="1"/>
    <col min="52" max="16384" width="10" style="16" hidden="1"/>
  </cols>
  <sheetData>
    <row r="1" spans="1:23" ht="14"/>
    <row r="2" spans="1:23" ht="14"/>
    <row r="3" spans="1:23" ht="19.5" customHeight="1"/>
    <row r="4" spans="1:23" ht="14"/>
    <row r="5" spans="1:23" ht="17.25" customHeight="1"/>
    <row r="6" spans="1:23" ht="17.25" customHeight="1">
      <c r="E6" s="18"/>
      <c r="F6" s="18"/>
    </row>
    <row r="7" spans="1:23" ht="17.25" customHeight="1">
      <c r="E7" s="18"/>
      <c r="F7" s="18"/>
      <c r="G7" s="16" t="s">
        <v>138</v>
      </c>
    </row>
    <row r="8" spans="1:23" ht="17.25" customHeight="1">
      <c r="E8" s="18"/>
      <c r="F8" s="18"/>
    </row>
    <row r="9" spans="1:23" ht="17.25" customHeight="1">
      <c r="E9" s="18"/>
      <c r="F9" s="18"/>
    </row>
    <row r="10" spans="1:23" ht="17.25" customHeight="1">
      <c r="E10" s="18"/>
      <c r="F10" s="18"/>
    </row>
    <row r="11" spans="1:23" ht="17.25" customHeight="1">
      <c r="E11" s="18"/>
      <c r="F11" s="18"/>
    </row>
    <row r="12" spans="1:23" s="17" customFormat="1" ht="17.25" customHeight="1">
      <c r="A12" s="16"/>
      <c r="B12" s="16"/>
      <c r="C12" s="16"/>
      <c r="D12" s="16"/>
      <c r="E12" s="18"/>
      <c r="F12" s="19"/>
      <c r="V12" s="16"/>
      <c r="W12" s="16"/>
    </row>
    <row r="13" spans="1:23" s="17" customFormat="1" ht="17.25" customHeight="1">
      <c r="A13" s="16"/>
      <c r="B13" s="16"/>
      <c r="C13" s="16"/>
      <c r="D13" s="16"/>
      <c r="E13" s="18"/>
      <c r="F13" s="194" t="s">
        <v>145</v>
      </c>
      <c r="G13" s="195"/>
      <c r="H13" s="195"/>
      <c r="I13" s="196"/>
      <c r="V13" s="16"/>
      <c r="W13" s="16"/>
    </row>
    <row r="14" spans="1:23" s="17" customFormat="1" ht="17.25" customHeight="1">
      <c r="A14" s="16"/>
      <c r="B14" s="16"/>
      <c r="C14" s="16"/>
      <c r="D14" s="16"/>
      <c r="E14" s="18"/>
      <c r="F14" s="197"/>
      <c r="G14" s="198"/>
      <c r="H14" s="198"/>
      <c r="I14" s="199"/>
      <c r="V14" s="16"/>
      <c r="W14" s="16"/>
    </row>
    <row r="15" spans="1:23" s="17" customFormat="1" ht="17.25" customHeight="1">
      <c r="A15" s="16"/>
      <c r="B15" s="16"/>
      <c r="C15" s="16"/>
      <c r="D15" s="16"/>
      <c r="E15" s="16"/>
      <c r="F15" s="197"/>
      <c r="G15" s="198" t="e">
        <f>+GETPIVOTDATA("[Measures].[TOH]",'Tablas Dinámicas Auxiliares'!$A$41)</f>
        <v>#REF!</v>
      </c>
      <c r="H15" s="198"/>
      <c r="I15" s="199"/>
      <c r="V15" s="16"/>
      <c r="W15" s="16"/>
    </row>
    <row r="16" spans="1:23" s="17" customFormat="1" ht="17.25" customHeight="1">
      <c r="A16" s="16"/>
      <c r="B16" s="16"/>
      <c r="C16" s="16"/>
      <c r="D16" s="16"/>
      <c r="E16" s="16"/>
      <c r="F16" s="197"/>
      <c r="G16" s="198"/>
      <c r="H16" s="198"/>
      <c r="I16" s="199"/>
      <c r="V16" s="16"/>
      <c r="W16" s="16"/>
    </row>
    <row r="17" spans="1:29" s="17" customFormat="1" ht="17.25" customHeight="1">
      <c r="A17" s="16"/>
      <c r="B17" s="16"/>
      <c r="C17" s="16"/>
      <c r="D17" s="16"/>
      <c r="E17" s="16"/>
      <c r="F17" s="197"/>
      <c r="G17" s="198"/>
      <c r="H17" s="198"/>
      <c r="I17" s="199"/>
      <c r="V17" s="16"/>
      <c r="W17" s="16"/>
    </row>
    <row r="18" spans="1:29" s="17" customFormat="1" ht="17.25" customHeight="1">
      <c r="A18" s="16"/>
      <c r="B18" s="16"/>
      <c r="C18" s="16"/>
      <c r="D18" s="16"/>
      <c r="E18" s="16"/>
      <c r="F18" s="197"/>
      <c r="G18" s="198"/>
      <c r="H18" s="198"/>
      <c r="I18" s="199"/>
      <c r="X18" s="16"/>
      <c r="Y18" s="16"/>
    </row>
    <row r="19" spans="1:29" s="17" customFormat="1" ht="17.25" customHeight="1">
      <c r="A19" s="16"/>
      <c r="B19" s="16"/>
      <c r="C19" s="16"/>
      <c r="D19" s="16"/>
      <c r="E19" s="16"/>
      <c r="F19" s="200"/>
      <c r="G19" s="201"/>
      <c r="H19" s="201"/>
      <c r="I19" s="202"/>
    </row>
    <row r="20" spans="1:29" ht="15" customHeight="1">
      <c r="F20" s="137"/>
      <c r="G20" s="138"/>
      <c r="H20" s="138"/>
      <c r="I20" s="139"/>
      <c r="J20" s="20"/>
      <c r="K20" s="20"/>
      <c r="L20" s="20"/>
      <c r="M20" s="20"/>
      <c r="N20" s="20"/>
      <c r="O20" s="20"/>
      <c r="P20" s="20"/>
      <c r="Q20" s="20"/>
      <c r="R20" s="20"/>
    </row>
    <row r="21" spans="1:29" ht="15" customHeight="1">
      <c r="F21" s="137"/>
      <c r="G21" s="138"/>
      <c r="H21" s="138"/>
      <c r="I21" s="139"/>
      <c r="J21" s="20"/>
      <c r="K21" s="20"/>
      <c r="L21" s="20"/>
      <c r="M21" s="20"/>
      <c r="N21" s="20"/>
      <c r="O21" s="20"/>
      <c r="P21" s="20"/>
      <c r="Q21" s="20"/>
      <c r="R21" s="20"/>
    </row>
    <row r="22" spans="1:29" ht="15" customHeight="1">
      <c r="F22" s="137"/>
      <c r="G22" s="138"/>
      <c r="H22" s="138"/>
      <c r="I22" s="139"/>
      <c r="J22" s="20"/>
      <c r="K22" s="20"/>
      <c r="L22" s="20"/>
      <c r="M22" s="20"/>
      <c r="N22" s="20"/>
      <c r="O22" s="20"/>
      <c r="P22" s="20"/>
      <c r="Q22" s="20"/>
      <c r="R22" s="20"/>
    </row>
    <row r="23" spans="1:29" ht="15" customHeight="1">
      <c r="F23" s="137"/>
      <c r="G23" s="138"/>
      <c r="H23" s="138"/>
      <c r="I23" s="139"/>
      <c r="J23" s="20"/>
      <c r="K23" s="20"/>
      <c r="L23" s="20"/>
      <c r="M23" s="20"/>
      <c r="N23" s="20"/>
      <c r="O23" s="20"/>
      <c r="P23" s="20"/>
      <c r="Q23" s="20"/>
      <c r="R23" s="20"/>
    </row>
    <row r="24" spans="1:29" ht="15" customHeight="1">
      <c r="F24" s="203">
        <f>+GETPIVOTDATA("[Measures].[Suma de TOTAL LLEGADAS]",'Tablas Dinámicas Auxiliares'!$A$67)</f>
        <v>2375</v>
      </c>
      <c r="G24" s="204"/>
      <c r="H24" s="204"/>
      <c r="I24" s="205"/>
      <c r="J24" s="20"/>
      <c r="K24" s="20"/>
      <c r="L24" s="20"/>
      <c r="M24" s="20"/>
      <c r="N24" s="20"/>
      <c r="O24" s="20"/>
      <c r="P24" s="20"/>
      <c r="Q24" s="20"/>
      <c r="R24" s="20"/>
    </row>
    <row r="25" spans="1:29" ht="15" customHeight="1">
      <c r="F25" s="203"/>
      <c r="G25" s="204"/>
      <c r="H25" s="204"/>
      <c r="I25" s="205"/>
      <c r="J25" s="20"/>
      <c r="K25" s="20"/>
      <c r="L25" s="20"/>
      <c r="M25" s="20"/>
      <c r="N25" s="20"/>
      <c r="O25" s="20"/>
      <c r="P25" s="20"/>
      <c r="Q25" s="20"/>
      <c r="R25" s="20"/>
    </row>
    <row r="26" spans="1:29" ht="15" customHeight="1">
      <c r="F26" s="203"/>
      <c r="G26" s="204"/>
      <c r="H26" s="204"/>
      <c r="I26" s="205"/>
      <c r="J26" s="20"/>
      <c r="K26" s="20"/>
      <c r="L26" s="20"/>
      <c r="M26" s="20"/>
      <c r="N26" s="20"/>
      <c r="O26" s="20"/>
      <c r="P26" s="20"/>
      <c r="Q26" s="20"/>
      <c r="R26" s="20"/>
    </row>
    <row r="27" spans="1:29" ht="15" customHeight="1">
      <c r="F27" s="203"/>
      <c r="G27" s="204"/>
      <c r="H27" s="204"/>
      <c r="I27" s="205"/>
      <c r="J27" s="20"/>
      <c r="K27" s="20"/>
      <c r="L27" s="20"/>
      <c r="M27" s="20"/>
      <c r="N27" s="20"/>
      <c r="O27" s="20"/>
      <c r="P27" s="20"/>
      <c r="Q27" s="20"/>
      <c r="R27" s="20"/>
      <c r="AC27" s="21"/>
    </row>
    <row r="28" spans="1:29" ht="15" customHeight="1">
      <c r="F28" s="203"/>
      <c r="G28" s="204"/>
      <c r="H28" s="204"/>
      <c r="I28" s="205"/>
      <c r="J28" s="20"/>
      <c r="K28" s="20"/>
      <c r="L28" s="20"/>
      <c r="M28" s="20"/>
      <c r="N28" s="20"/>
      <c r="O28" s="20"/>
      <c r="P28" s="20"/>
      <c r="Q28" s="20"/>
      <c r="R28" s="20"/>
      <c r="U28" s="20"/>
    </row>
    <row r="29" spans="1:29" ht="15" customHeight="1">
      <c r="F29" s="206"/>
      <c r="G29" s="207"/>
      <c r="H29" s="207"/>
      <c r="I29" s="208"/>
      <c r="J29" s="20"/>
      <c r="K29" s="20"/>
      <c r="L29" s="20"/>
      <c r="M29" s="20"/>
      <c r="N29" s="20"/>
      <c r="O29" s="20"/>
      <c r="P29" s="20"/>
      <c r="Q29" s="20"/>
      <c r="R29" s="20"/>
      <c r="U29" s="20"/>
    </row>
    <row r="30" spans="1:29" ht="15" customHeight="1">
      <c r="J30" s="20"/>
      <c r="K30" s="20"/>
      <c r="L30" s="20"/>
      <c r="M30" s="20"/>
      <c r="N30" s="20"/>
      <c r="O30" s="20"/>
      <c r="P30" s="20"/>
      <c r="Q30" s="20"/>
      <c r="R30" s="20"/>
      <c r="U30" s="20"/>
    </row>
    <row r="31" spans="1:29" ht="14">
      <c r="I31" s="20"/>
      <c r="J31" s="20"/>
      <c r="K31" s="20"/>
      <c r="L31" s="20"/>
      <c r="M31" s="20"/>
      <c r="N31" s="20"/>
      <c r="O31" s="20"/>
      <c r="P31" s="20"/>
      <c r="Q31" s="20"/>
      <c r="R31" s="20"/>
      <c r="U31" s="20"/>
    </row>
    <row r="32" spans="1:29" ht="14">
      <c r="I32" s="20"/>
      <c r="J32" s="20"/>
      <c r="K32" s="20"/>
      <c r="L32" s="20"/>
      <c r="M32" s="20"/>
      <c r="N32" s="20"/>
      <c r="O32" s="20"/>
      <c r="P32" s="20"/>
      <c r="Q32" s="20"/>
      <c r="R32" s="20"/>
      <c r="U32" s="20"/>
    </row>
    <row r="33" spans="9:21" ht="14">
      <c r="I33" s="20"/>
      <c r="J33" s="20"/>
      <c r="K33" s="20"/>
      <c r="L33" s="20"/>
      <c r="M33" s="20"/>
      <c r="N33" s="20"/>
      <c r="O33" s="20"/>
      <c r="P33" s="20"/>
      <c r="Q33" s="20"/>
      <c r="R33" s="20"/>
      <c r="U33" s="20"/>
    </row>
    <row r="34" spans="9:21" ht="14">
      <c r="I34" s="20"/>
      <c r="J34" s="20"/>
      <c r="K34" s="20"/>
      <c r="L34" s="20"/>
      <c r="M34" s="20"/>
      <c r="N34" s="20"/>
      <c r="O34" s="20"/>
      <c r="P34" s="20"/>
      <c r="Q34" s="20"/>
      <c r="R34" s="20"/>
      <c r="U34" s="20"/>
    </row>
    <row r="35" spans="9:21" ht="14"/>
    <row r="36" spans="9:21" ht="14"/>
    <row r="37" spans="9:21" ht="14"/>
    <row r="38" spans="9:21" ht="14"/>
    <row r="39" spans="9:21" ht="14"/>
    <row r="40" spans="9:21" ht="14"/>
    <row r="41" spans="9:21" ht="14"/>
    <row r="42" spans="9:21" ht="14"/>
    <row r="43" spans="9:21" ht="14"/>
    <row r="44" spans="9:21" ht="14"/>
    <row r="45" spans="9:21" ht="14"/>
    <row r="46" spans="9:21" ht="14"/>
    <row r="47" spans="9:21" ht="14"/>
    <row r="48" spans="9:21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ht="14"/>
    <row r="98" ht="14"/>
    <row r="99" ht="14"/>
    <row r="100" ht="14"/>
    <row r="101" ht="14"/>
    <row r="102" ht="14"/>
    <row r="103" ht="14"/>
    <row r="104" ht="14"/>
    <row r="105" ht="14"/>
    <row r="106" ht="14"/>
    <row r="107" ht="14"/>
    <row r="108" ht="14"/>
    <row r="109" ht="14"/>
    <row r="110" ht="14"/>
    <row r="111" ht="14"/>
    <row r="112" ht="14"/>
    <row r="113" spans="12:16" ht="14">
      <c r="L113" s="21"/>
      <c r="M113" s="21"/>
      <c r="N113" s="21"/>
      <c r="O113" s="21"/>
      <c r="P113" s="21"/>
    </row>
  </sheetData>
  <mergeCells count="3">
    <mergeCell ref="F13:I19"/>
    <mergeCell ref="F20:I23"/>
    <mergeCell ref="F24:I29"/>
  </mergeCells>
  <pageMargins left="0.7" right="0.7" top="0.75" bottom="0.75" header="0.3" footer="0.3"/>
  <pageSetup scale="31" orientation="landscape" r:id="rId1"/>
  <colBreaks count="1" manualBreakCount="1">
    <brk id="30" min="2" max="51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item1.xml>��< ? x m l   v e r s i o n = " 1 . 0 "   e n c o d i n g = " U T F - 1 6 " ? > < G e m i n i   x m l n s = " h t t p : / / g e m i n i / p i v o t c u s t o m i z a t i o n / 9 5 7 0 5 9 c c - 5 8 6 f - 4 3 8 c - a 4 6 3 - 3 e 7 0 c 8 1 e 3 e 1 1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5 1 e 0 b 8 d 0 - 0 5 3 3 - 4 a 6 b - b 0 a 6 - 8 1 a e 0 2 a 1 e 3 0 d " > < C u s t o m C o n t e n t > < ! [ C D A T A [ < ? x m l   v e r s i o n = " 1 . 0 "   e n c o d i n g = " u t f - 1 6 " ? > < S e t t i n g s > < C a l c u l a t e d F i e l d s > < i t e m > < M e a s u r e N a m e > E M < / M e a s u r e N a m e > < D i s p l a y N a m e > E M 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8 d d 1 a b 0 8 - 6 e e 9 - 4 0 d 8 - a 2 b 9 - b 0 f 5 a c e 4 e e 8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e 4 a 1 e 7 5 9 - b b c 8 - 4 4 0 7 - b d b f - 6 a f 3 d 6 9 c c e d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f 2 1 2 7 a c f - 1 5 2 b - 4 d 2 5 - 8 9 5 c - 1 0 d e a b e e 9 a 6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6 a 0 a 2 c a 0 - 9 9 e 2 - 4 5 4 8 - b 2 c a - a 3 8 c 3 d 1 a 0 a e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5 f 6 8 8 f 7 0 - 7 9 8 7 - 4 f a 4 - a a 2 1 - 7 b f a 2 e c 0 2 4 3 e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 B a s e _ E n c u e s t a s 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 B a s e _ E n c u e s t a s 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 C o l u m n s \ R A Z � N   S O C I A L 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 C O M E R C I A L 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  D E   R E G I S T R O   T U R � S T I C O 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 C o l u m n s \ P R O V I N C I A 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 C o l u m n s \ C A N T � N 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 C o l u m n s \ P A R R O Q U I A 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 C o l u m n s \ C A L L E   Y   N � M E R O 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 C o l u m n s \ T E L � F O N O 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 C o l u m n s \ C E L U L A R 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 C o l u m n s \ P � G I N A   W E B 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 C o l u m n s \ W H A T S A P P 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 C o l u m n s \ T W I T T E R 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 C o l u m n s \ I N S T A G R A M 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 C o l u m n s \ F A C E B O O K 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 C o l u m n s \ N O M B R E S   Y   A P E L L I D O S 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 C o l u m n s \ E M A I L 2 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 C o l u m n s \ C A R G O 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 C o l u m n s \ T E L � F O N O 2 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 C o l u m n s \ C A T E G O R � A   D E   A L O J A M I E N T O   D E L   E S T A B L E C I M I E N T O 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 I N I C I O 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 A L O J A M I E N T O 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 C o l u m n s \ A F I L I A C I O N E S 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 A D M I N I S T R A C I � N 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 C o l u m n s \ N A T U R A L E Z A 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 D E   H A B I T A C I O N E S 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 D E   P L A Z A S 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 D E   L A 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 ( M I L E S ) 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 S I M P L E S 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 D O B L E S 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 T R I P L E S 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 C U A D R U P L E S 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 C o l u m n s \ O T R A S   H A B I T A C I O N E S 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 H A B I T A C I O N E S 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  S I M P L E S 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 D O B L E S 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 T R I P L E S 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 C U A D R U P L E S 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  D E   O T R O   T I P O 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 S I M P L E S 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 D O B L E S 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 T R I P L E S 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 C U A D R U P L E S 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 D E   O T R O   T I P O 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 C o l u m n s \ L L E G A D A S   E N   E L   M E S 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 C o l u m n s \ L L E G A D A S   E N   E L   M E S   N O 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 L L E G A D A S 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 N O 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 C o l u m n s \ P O S E E   P M S 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 S E N C I L L A S 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 D O B L E S 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 T R I P L E S 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 C U � D R U P L E S 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 ( O T R O S ) 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 H A B   R E S E R V A D A S 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 C o l u m n s \ N U M E R O   D E   H A B I T A C I O N E S   Q U E   E S P E R A   V E N D E R   S I G U I E N T E   F E R I A D O   O   V A C A C I O N 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 C o l u m n s \ D O B L E S 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 C o l u m n s \ T R I P L E S 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 C o l u m n s \ C U � D R U P L E 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 C o l u m n s \ C O N G R E S O S 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 C o l u m n s \ C O N V E N C I O N E S 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 C o l u m n s \ S O C I A L E S 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  T I P O   D E   E V E N T O S 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 C o l u m n s \ D I A S   D E L 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7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B13627D3E4004AAE8F78DA30BD44FD" ma:contentTypeVersion="2" ma:contentTypeDescription="Crear nuevo documento." ma:contentTypeScope="" ma:versionID="b9c3d4fe3e35f7e38372e1238b42848a">
  <xsd:schema xmlns:xsd="http://www.w3.org/2001/XMLSchema" xmlns:xs="http://www.w3.org/2001/XMLSchema" xmlns:p="http://schemas.microsoft.com/office/2006/metadata/properties" xmlns:ns2="be666f3f-5206-4fd6-8012-b99f4906bcd9" targetNamespace="http://schemas.microsoft.com/office/2006/metadata/properties" ma:root="true" ma:fieldsID="26b285e76049c2a4c3e728cc925efe92" ns2:_="">
    <xsd:import namespace="be666f3f-5206-4fd6-8012-b99f4906b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66f3f-5206-4fd6-8012-b99f4906bc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19.xml>��< ? x m l   v e r s i o n = " 1 . 0 "   e n c o d i n g = " U T F - 1 6 " ? > < G e m i n i   x m l n s = " h t t p : / / g e m i n i / p i v o t c u s t o m i z a t i o n / d 9 b a 3 4 0 4 - d 2 1 3 - 4 2 7 2 - 9 4 e f - 3 7 b c f a 1 1 3 f 4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7 2 e 6 4 9 2 7 - b 6 7 d - 4 8 6 8 - 9 5 7 4 - 7 6 b f 8 a d 9 2 c 0 f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i t e m > < M e a s u r e N a m e > E s t a n c i a   M e d i a < / M e a s u r e N a m e > < D i s p l a y N a m e > E s t a n c i a   M e d i a 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6 7 f 4 8 c 4 c - c a 5 8 - 4 2 e f - 9 9 4 a - d b c 8 8 8 b 6 9 3 8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f b 9 6 2 8 1 6 - 4 1 f f - 4 2 b 5 - a d a e - 8 c c 0 9 7 5 e 5 5 7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e d 8 b 0 8 7 f - 0 7 1 b - 4 9 5 2 - 8 4 1 7 - 5 9 c 7 2 8 5 1 b 9 e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4.xml>��< ? x m l   v e r s i o n = " 1 . 0 "   e n c o d i n g = " U T F - 1 6 " ? > < G e m i n i   x m l n s = " h t t p : / / g e m i n i / p i v o t c u s t o m i z a t i o n / a 6 4 6 f f b c - b 4 6 0 - 4 a c c - 9 1 2 d - c f 1 7 8 1 5 e a 6 1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6.xml>��< ? x m l   v e r s i o n = " 1 . 0 "   e n c o d i n g = " U T F - 1 6 " ? > < G e m i n i   x m l n s = " h t t p : / / g e m i n i / p i v o t c u s t o m i z a t i o n / d 7 7 0 1 c e c - 7 a 1 f - 4 9 b 6 - 8 a 7 e - 1 b a 0 0 7 9 b 2 8 e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b 1 3 a 4 4 e 1 - 3 1 5 a - 4 f 5 9 - 8 2 4 b - a 6 a 7 b 2 f 2 c 9 3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3 2 2 a 3 5 a 6 - b 8 4 6 - 4 7 1 e - 8 9 2 a - c 6 8 f 3 9 d 6 e d 1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4 2 e 0 c 1 b 0 - a 8 f 4 - 4 d 2 9 - b f 9 6 - b 9 7 2 d d 3 8 c a 1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8 5 e 0 c 3 c 2 - e 0 c 5 - 4 f e f - b 0 e f - d c e d 0 d 5 a f 8 5 3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7 3 3 a 4 b 2 a - e a 4 b - 4 d 4 2 - b a 1 5 - 2 e 8 f 6 0 1 6 6 f 0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8 b 6 c a 0 7 1 - 3 0 f 6 - 4 2 2 2 - a 8 4 a - 4 f 3 8 5 3 2 4 e b 8 3 " > < C u s t o m C o n t e n t > < ! [ C D A T A [ < ? x m l   v e r s i o n = " 1 . 0 "   e n c o d i n g = " u t f - 1 6 " ? > < S e t t i n g s > < C a l c u l a t e d F i e l d s > < i t e m > < M e a s u r e N a m e > E M < / M e a s u r e N a m e > < D i s p l a y N a m e > E M 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2 c 1 a e b 9 2 - a 4 3 a - 4 0 c f - 8 3 2 0 - a 2 1 f c 7 8 5 e c 7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b 6 4 3 5 a 5 e - 3 5 9 1 - 4 4 8 b - 9 8 2 5 - 9 c a 9 0 8 5 b 9 e b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a e 2 8 6 1 b d - 7 7 6 f - 4 c c 3 - a 8 e f - 8 6 5 a 3 0 d 0 f 3 0 0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3 4 8 6 d 4 3 f - c 9 6 d - 4 8 4 9 - 9 6 f 4 - 4 6 3 5 f a 2 b a b 4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e 8 4 e e e 1 3 - 6 0 1 0 - 4 f a 1 - b 3 c 2 - 5 0 1 1 0 a a 6 d 2 5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a 6 1 e 8 5 3 b - 6 e 9 2 - 4 5 1 6 - 8 5 9 0 - b a 1 b 2 0 7 4 6 f 3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e 0 d 3 7 7 5 8 - 5 6 9 1 - 4 1 f 7 - 9 3 2 6 - e 8 9 d 8 e 6 f f 2 3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6 a 5 b 1 6 8 0 - 9 c 2 b - 4 b c c - b 0 a 4 - 2 7 0 8 a 0 4 7 4 1 d f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6 ] ] > < / C u s t o m C o n t e n t > < / G e m i n i > 
</file>

<file path=customXml/item41.xml>��< ? x m l   v e r s i o n = " 1 . 0 "   e n c o d i n g = " U T F - 1 6 " ? > < G e m i n i   x m l n s = " h t t p : / / g e m i n i / p i v o t c u s t o m i z a t i o n / a f 5 d 3 9 6 0 - 1 7 6 d - 4 3 9 b - 9 e 7 1 - 3 5 4 6 0 0 c d c 7 f 9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d 1 a 8 b 9 c e - e d f 9 - 4 b 3 c - b 9 8 9 - 1 1 1 b b 4 7 e 6 0 9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6 b e d d 7 e 5 - e b 5 6 - 4 d 7 e - 9 1 f 6 - e 0 5 b 1 a c 0 4 0 0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6 c 9 a 2 a e f - 0 5 6 5 - 4 8 1 b - b 7 8 8 - 5 a 5 1 7 e 5 e e c 4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4 b 5 2 2 5 b 6 - f 1 5 7 - 4 2 a 2 - 9 d 1 1 - 7 6 b 6 9 2 3 8 b c b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f c e 2 9 d b a - 1 5 4 a - 4 d 4 5 - 9 9 e d - b 0 b 8 a d 4 3 3 c 8 c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d 2 a 0 5 9 7 7 - 3 b 6 c - 4 1 a 1 - 9 4 f a - d 0 f 3 4 8 d 3 a f 2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9 d c 0 9 6 4 e - b 2 8 1 - 4 6 9 6 - a d 3 2 - 5 9 f 8 2 1 4 3 5 0 c f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 B a s e _ E n c u e s t a s 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 B a s e _ E n c u e s t a s 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 d e   T O T A L   P E R N O C T A C I O N E S < / K e y > < / D i a g r a m O b j e c t K e y > < D i a g r a m O b j e c t K e y > < K e y > M e a s u r e s \ S u m a   d e   T O T A L   P E R N O C T A C I O N E S \ T a g I n f o \ F � r m u l a < / K e y > < / D i a g r a m O b j e c t K e y > < D i a g r a m O b j e c t K e y > < K e y > M e a s u r e s \ S u m a   d e   T O T A L   P E R N O C T A C I O N E S \ T a g I n f o \ V a l o r < / K e y > < / D i a g r a m O b j e c t K e y > < D i a g r a m O b j e c t K e y > < K e y > M e a s u r e s \ R e c u e n t o   d e   S E C T O R < / K e y > < / D i a g r a m O b j e c t K e y > < D i a g r a m O b j e c t K e y > < K e y > M e a s u r e s \ R e c u e n t o   d e   S E C T O R \ T a g I n f o \ F � r m u l a < / K e y > < / D i a g r a m O b j e c t K e y > < D i a g r a m O b j e c t K e y > < K e y > M e a s u r e s \ R e c u e n t o   d e   S E C T O R \ T a g I n f o \ V a l o r < / K e y > < / D i a g r a m O b j e c t K e y > < D i a g r a m O b j e c t K e y > < K e y > M e a s u r e s \ R e c u e n t o   d e   N � M E R O   D E   R E G I S T R O   T U R � S T I C O < / K e y > < / D i a g r a m O b j e c t K e y > < D i a g r a m O b j e c t K e y > < K e y > M e a s u r e s \ R e c u e n t o   d e   N � M E R O   D E   R E G I S T R O   T U R � S T I C O \ T a g I n f o \ F � r m u l a < / K e y > < / D i a g r a m O b j e c t K e y > < D i a g r a m O b j e c t K e y > < K e y > M e a s u r e s \ R e c u e n t o   d e   N � M E R O   D E   R E G I S T R O   T U R � S T I C O \ T a g I n f o \ V a l o r < / K e y > < / D i a g r a m O b j e c t K e y > < D i a g r a m O b j e c t K e y > < K e y > M e a s u r e s \ S u m a   d e   T O T A L   L L E G A D A S < / K e y > < / D i a g r a m O b j e c t K e y > < D i a g r a m O b j e c t K e y > < K e y > M e a s u r e s \ S u m a   d e   T O T A L   L L E G A D A S \ T a g I n f o \ F � r m u l a < / K e y > < / D i a g r a m O b j e c t K e y > < D i a g r a m O b j e c t K e y > < K e y > M e a s u r e s \ S u m a   d e   T O T A L   L L E G A D A S \ T a g I n f o \ V a l o r < / K e y > < / D i a g r a m O b j e c t K e y > < D i a g r a m O b j e c t K e y > < K e y > M e a s u r e s \ S u m a   d e   V E N T A S   P O R   A L O J A M I E N T O   D U R A N T E   E L   M E S   ( M I L E S ) < / K e y > < / D i a g r a m O b j e c t K e y > < D i a g r a m O b j e c t K e y > < K e y > M e a s u r e s \ S u m a   d e   V E N T A S   P O R   A L O J A M I E N T O   D U R A N T E   E L   M E S   ( M I L E S ) \ T a g I n f o \ F � r m u l a < / K e y > < / D i a g r a m O b j e c t K e y > < D i a g r a m O b j e c t K e y > < K e y > M e a s u r e s \ S u m a   d e   V E N T A S   P O R   A L O J A M I E N T O   D U R A N T E   E L   M E S   ( M I L E S ) \ T a g I n f o \ V a l o r < / K e y > < / D i a g r a m O b j e c t K e y > < D i a g r a m O b j e c t K e y > < K e y > M e a s u r e s \ R e c u e n t o   d e   C A T E G O R � A   D E   A L O J A M I E N T O   D E L   E S T A B L E C I M I E N T O < / K e y > < / D i a g r a m O b j e c t K e y > < D i a g r a m O b j e c t K e y > < K e y > M e a s u r e s \ R e c u e n t o   d e   C A T E G O R � A   D E   A L O J A M I E N T O   D E L   E S T A B L E C I M I E N T O \ T a g I n f o \ F � r m u l a < / K e y > < / D i a g r a m O b j e c t K e y > < D i a g r a m O b j e c t K e y > < K e y > M e a s u r e s \ R e c u e n t o   d e   C A T E G O R � A   D E   A L O J A M I E N T O   D E L   E S T A B L E C I M I E N T O \ T a g I n f o \ V a l o r < / K e y > < / D i a g r a m O b j e c t K e y > < D i a g r a m O b j e c t K e y > < K e y > M e a s u r e s \ R e c u e n t o   d e   T I P O   D E   A L O J A M I E N T O < / K e y > < / D i a g r a m O b j e c t K e y > < D i a g r a m O b j e c t K e y > < K e y > M e a s u r e s \ R e c u e n t o   d e   T I P O   D E   A L O J A M I E N T O \ T a g I n f o \ F � r m u l a < / K e y > < / D i a g r a m O b j e c t K e y > < D i a g r a m O b j e c t K e y > < K e y > M e a s u r e s \ R e c u e n t o   d e   T I P O   D E   A L O J A M I E N T O \ T a g I n f o \ V a l o r < / K e y > < / D i a g r a m O b j e c t K e y > < D i a g r a m O b j e c t K e y > < K e y > M e a s u r e s \ R e c u e n t o   d e   M E S < / K e y > < / D i a g r a m O b j e c t K e y > < D i a g r a m O b j e c t K e y > < K e y > M e a s u r e s \ R e c u e n t o   d e   M E S \ T a g I n f o \ F � r m u l a < / K e y > < / D i a g r a m O b j e c t K e y > < D i a g r a m O b j e c t K e y > < K e y > M e a s u r e s \ R e c u e n t o   d e   M E S \ T a g I n f o \ V a l o r < / K e y > < / D i a g r a m O b j e c t K e y > < D i a g r a m O b j e c t K e y > < K e y > M e a s u r e s \ R e c u e n t o   d e   E M P L E O S < / K e y > < / D i a g r a m O b j e c t K e y > < D i a g r a m O b j e c t K e y > < K e y > M e a s u r e s \ R e c u e n t o   d e   E M P L E O S \ T a g I n f o \ F � r m u l a < / K e y > < / D i a g r a m O b j e c t K e y > < D i a g r a m O b j e c t K e y > < K e y > M e a s u r e s \ R e c u e n t o   d e   E M P L E O S \ T a g I n f o \ V a l o r < / K e y > < / D i a g r a m O b j e c t K e y > < D i a g r a m O b j e c t K e y > < K e y > M e a s u r e s \ R e c u e n t o   d e   T O T A L   H A B I T A C I O N E S   V E N D I D A S < / K e y > < / D i a g r a m O b j e c t K e y > < D i a g r a m O b j e c t K e y > < K e y > M e a s u r e s \ R e c u e n t o   d e   T O T A L   H A B I T A C I O N E S   V E N D I D A S \ T a g I n f o \ F � r m u l a < / K e y > < / D i a g r a m O b j e c t K e y > < D i a g r a m O b j e c t K e y > < K e y > M e a s u r e s \ R e c u e n t o   d e   T O T A L   H A B I T A C I O N E S   V E N D I D A S \ T a g I n f o \ V a l o r < / K e y > < / D i a g r a m O b j e c t K e y > < D i a g r a m O b j e c t K e y > < K e y > M e a s u r e s \ E s t a n c i a   M e d i a < / K e y > < / D i a g r a m O b j e c t K e y > < D i a g r a m O b j e c t K e y > < K e y > M e a s u r e s \ E s t a n c i a   M e d i a \ T a g I n f o \ F � r m u l a < / K e y > < / D i a g r a m O b j e c t K e y > < D i a g r a m O b j e c t K e y > < K e y > M e a s u r e s \ E s t a n c i a   M e d i a \ T a g I n f o \ V a l o r < / K e y > < / D i a g r a m O b j e c t K e y > < D i a g r a m O b j e c t K e y > < K e y > M e a s u r e s \ T O H < / K e y > < / D i a g r a m O b j e c t K e y > < D i a g r a m O b j e c t K e y > < K e y > M e a s u r e s \ T O H \ T a g I n f o \ F � r m u l a < / K e y > < / D i a g r a m O b j e c t K e y > < D i a g r a m O b j e c t K e y > < K e y > M e a s u r e s \ T O H \ T a g I n f o \ V a l o r < / K e y > < / D i a g r a m O b j e c t K e y > < D i a g r a m O b j e c t K e y > < K e y > M e a s u r e s \ T a r i f   x   h a b   o c u p < / K e y > < / D i a g r a m O b j e c t K e y > < D i a g r a m O b j e c t K e y > < K e y > M e a s u r e s \ T a r i f   x   h a b   o c u p \ T a g I n f o \ F � r m u l a < / K e y > < / D i a g r a m O b j e c t K e y > < D i a g r a m O b j e c t K e y > < K e y > M e a s u r e s \ T a r i f   x   h a b   o c u p \ T a g I n f o \ V a l o r < / K e y > < / D i a g r a m O b j e c t K e y > < D i a g r a m O b j e c t K e y > < K e y > C o l u m n s \ R A Z � N   S O C I A L < / K e y > < / D i a g r a m O b j e c t K e y > < D i a g r a m O b j e c t K e y > < K e y > C o l u m n s \ N O M B R E   C O M E R C I A L < / K e y > < / D i a g r a m O b j e c t K e y > < D i a g r a m O b j e c t K e y > < K e y > C o l u m n s \ R U C < / K e y > < / D i a g r a m O b j e c t K e y > < D i a g r a m O b j e c t K e y > < K e y > C o l u m n s \ N � M E R O   D E   R E G I S T R O   T U R � S T I C O < / K e y > < / D i a g r a m O b j e c t K e y > < D i a g r a m O b j e c t K e y > < K e y > C o l u m n s \ P R O V I N C I A < / K e y > < / D i a g r a m O b j e c t K e y > < D i a g r a m O b j e c t K e y > < K e y > C o l u m n s \ C A N T � N < / K e y > < / D i a g r a m O b j e c t K e y > < D i a g r a m O b j e c t K e y > < K e y > C o l u m n s \ C I U D A D < / K e y > < / D i a g r a m O b j e c t K e y > < D i a g r a m O b j e c t K e y > < K e y > C o l u m n s \ P A R R O Q U I A < / K e y > < / D i a g r a m O b j e c t K e y > < D i a g r a m O b j e c t K e y > < K e y > C o l u m n s \ C A L L E   Y   N � M E R O < / K e y > < / D i a g r a m O b j e c t K e y > < D i a g r a m O b j e c t K e y > < K e y > C o l u m n s \ T E L � F O N O < / K e y > < / D i a g r a m O b j e c t K e y > < D i a g r a m O b j e c t K e y > < K e y > C o l u m n s \ C E L U L A R < / K e y > < / D i a g r a m O b j e c t K e y > < D i a g r a m O b j e c t K e y > < K e y > C o l u m n s \ E M A I L < / K e y > < / D i a g r a m O b j e c t K e y > < D i a g r a m O b j e c t K e y > < K e y > C o l u m n s \ P � G I N A   W E B < / K e y > < / D i a g r a m O b j e c t K e y > < D i a g r a m O b j e c t K e y > < K e y > C o l u m n s \ W H A T S A P P < / K e y > < / D i a g r a m O b j e c t K e y > < D i a g r a m O b j e c t K e y > < K e y > C o l u m n s \ T W I T T E R < / K e y > < / D i a g r a m O b j e c t K e y > < D i a g r a m O b j e c t K e y > < K e y > C o l u m n s \ I N S T A G R A M < / K e y > < / D i a g r a m O b j e c t K e y > < D i a g r a m O b j e c t K e y > < K e y > C o l u m n s \ F A C E B O O K < / K e y > < / D i a g r a m O b j e c t K e y > < D i a g r a m O b j e c t K e y > < K e y > C o l u m n s \ N O M B R E S   Y   A P E L L I D O S < / K e y > < / D i a g r a m O b j e c t K e y > < D i a g r a m O b j e c t K e y > < K e y > C o l u m n s \ E M A I L 2 < / K e y > < / D i a g r a m O b j e c t K e y > < D i a g r a m O b j e c t K e y > < K e y > C o l u m n s \ C A R G O < / K e y > < / D i a g r a m O b j e c t K e y > < D i a g r a m O b j e c t K e y > < K e y > C o l u m n s \ T E L � F O N O 2 < / K e y > < / D i a g r a m O b j e c t K e y > < D i a g r a m O b j e c t K e y > < K e y > C o l u m n s \ S E C T O R < / K e y > < / D i a g r a m O b j e c t K e y > < D i a g r a m O b j e c t K e y > < K e y > C o l u m n s \ C A T E G O R � A   D E   A L O J A M I E N T O   D E L   E S T A B L E C I M I E N T O < / K e y > < / D i a g r a m O b j e c t K e y > < D i a g r a m O b j e c t K e y > < K e y > C o l u m n s \ F E C H A   D E   I N I C I O < / K e y > < / D i a g r a m O b j e c t K e y > < D i a g r a m O b j e c t K e y > < K e y > C o l u m n s \ T I P O   D E   A L O J A M I E N T O < / K e y > < / D i a g r a m O b j e c t K e y > < D i a g r a m O b j e c t K e y > < K e y > C o l u m n s \ A F I L I A C I O N E S < / K e y > < / D i a g r a m O b j e c t K e y > < D i a g r a m O b j e c t K e y > < K e y > C o l u m n s \ T I P O   D E   A D M I N I S T R A C I � N < / K e y > < / D i a g r a m O b j e c t K e y > < D i a g r a m O b j e c t K e y > < K e y > C o l u m n s \ N A T U R A L E Z A   J U R � D I C A < / K e y > < / D i a g r a m O b j e c t K e y > < D i a g r a m O b j e c t K e y > < K e y > C o l u m n s \ T O T A L   D E   H A B I T A C I O N E S < / K e y > < / D i a g r a m O b j e c t K e y > < D i a g r a m O b j e c t K e y > < K e y > C o l u m n s \ T O T A L   D E   P L A Z A S < / K e y > < / D i a g r a m O b j e c t K e y > < D i a g r a m O b j e c t K e y > < K e y > C o l u m n s \ V E N T A S   P O R   A L O J A M I E N T O   E N E R O - D I C I E M B R E   2 0 1 7 < / K e y > < / D i a g r a m O b j e c t K e y > < D i a g r a m O b j e c t K e y > < K e y > C o l u m n s \ V E N T A S   P O R   A L O J A M I E N T O   E N E R O - D I C I E M B R E   2 0 1 8 < / K e y > < / D i a g r a m O b j e c t K e y > < D i a g r a m O b j e c t K e y > < K e y > C o l u m n s \ V E N T A S   P O R   A L O J A M I E N T O   E N E R O - D I C I E M B R E   2 0 1 9 < / K e y > < / D i a g r a m O b j e c t K e y > < D i a g r a m O b j e c t K e y > < K e y > C o l u m n s \ V E N T A S   P O R   A L O J A M I E N T O   D U R A N T E   E L   M E S   D E   L A   E N C U E S T A < / K e y > < / D i a g r a m O b j e c t K e y > < D i a g r a m O b j e c t K e y > < K e y > C o l u m n s \ V E N T A S   P O R   A L O J A M I E N T O   D U R A N T E   E L   M E S   ( M I L E S ) < / K e y > < / D i a g r a m O b j e c t K e y > < D i a g r a m O b j e c t K e y > < K e y > C o l u m n s \ H A B I T A C I O N E S   S I M P L E S   V E N D I D A S < / K e y > < / D i a g r a m O b j e c t K e y > < D i a g r a m O b j e c t K e y > < K e y > C o l u m n s \ H A B I T A C I O N E S   D O B L E S   V E N D I D A S < / K e y > < / D i a g r a m O b j e c t K e y > < D i a g r a m O b j e c t K e y > < K e y > C o l u m n s \ H A B I T A C I O N E S   T R I P L E S   V E N D I D A S < / K e y > < / D i a g r a m O b j e c t K e y > < D i a g r a m O b j e c t K e y > < K e y > C o l u m n s \ H A B I T A C I O N E S   C U A D R U P L E S   V E N D I D A S < / K e y > < / D i a g r a m O b j e c t K e y > < D i a g r a m O b j e c t K e y > < K e y > C o l u m n s \ O T R A S   H A B I T A C I O N E S   V E N D I D A S < / K e y > < / D i a g r a m O b j e c t K e y > < D i a g r a m O b j e c t K e y > < K e y > C o l u m n s \ T O T A L   H A B I T A C I O N E S   V E N D I D A S < / K e y > < / D i a g r a m O b j e c t K e y > < D i a g r a m O b j e c t K e y > < K e y > C o l u m n s \ H A B I T A C I O N E S     S I M P L E S   C O M P L E M E N T A R I A S   V E N D I D A S   E N   E L   M E S   D E   E N C U E S T A < / K e y > < / D i a g r a m O b j e c t K e y > < D i a g r a m O b j e c t K e y > < K e y > C o l u m n s \ H A B I T A C I O N E S   D O B L E S   C O M P L E M E N T A R I A S   V E N D I D A S   E N   E L   M E S   D E   E N C U E S T A < / K e y > < / D i a g r a m O b j e c t K e y > < D i a g r a m O b j e c t K e y > < K e y > C o l u m n s \ H A B I T A C I O N E S   T R I P L E S   C O M P L E M E N T A R I A S   V E N D I D A S   E N   E L   M E S   D E   E N C U E S T A < / K e y > < / D i a g r a m O b j e c t K e y > < D i a g r a m O b j e c t K e y > < K e y > C o l u m n s \ H A B I T A C I O N E S   C U A D R U P L E S   C O M P L E M E N T A R I A S   V E N D I D A S   E N   E L   M E S   D E   E N C U E S T A < / K e y > < / D i a g r a m O b j e c t K e y > < D i a g r a m O b j e c t K e y > < K e y > C o l u m n s \ H A B I T A C I O N E S     D E   O T R O   T I P O   C O M P L E M E N T A R I A S   V E N D I D A S   E N   E L   M E S   D E   E N C U E S T A < / K e y > < / D i a g r a m O b j e c t K e y > < D i a g r a m O b j e c t K e y > < K e y > C o l u m n s \ C A M A S   S I M P L E S   A D I C I O N A L E S   V E N D I D A S   E N   E L   M E S   D E   E N C U E S T A < / K e y > < / D i a g r a m O b j e c t K e y > < D i a g r a m O b j e c t K e y > < K e y > C o l u m n s \ C A M A S   D O B L E S   A D I C I O N A L E S   V E N D I D A S   E N   E L   M E S   D E   E N C U E S T A < / K e y > < / D i a g r a m O b j e c t K e y > < D i a g r a m O b j e c t K e y > < K e y > C o l u m n s \ C A M A S   T R I P L E S   A D I C I O N A L E S   V E N D I D A S   E N   E L   M E S   D E   E N C U E S T A < / K e y > < / D i a g r a m O b j e c t K e y > < D i a g r a m O b j e c t K e y > < K e y > C o l u m n s \ C A M A S   C U A D R U P L E S   A D I C I O N A L E S   V E N D I D A S   E N   E L   M E S   D E   E N C U E S T A < / K e y > < / D i a g r a m O b j e c t K e y > < D i a g r a m O b j e c t K e y > < K e y > C o l u m n s \ C A M A S   D E   O T R O   T I P O   A D I C I O N A L E S   V E N D I D A S   E N   E L   M E S   D E   E N C U E S T A < / K e y > < / D i a g r a m O b j e c t K e y > < D i a g r a m O b j e c t K e y > < K e y > C o l u m n s \ L L E G A D A S   E N   E L   M E S   R E S I D E N T E S < / K e y > < / D i a g r a m O b j e c t K e y > < D i a g r a m O b j e c t K e y > < K e y > C o l u m n s \ L L E G A D A S   E N   E L   M E S   N O   R E S I D E N T E S < / K e y > < / D i a g r a m O b j e c t K e y > < D i a g r a m O b j e c t K e y > < K e y > C o l u m n s \ T O T A L   L L E G A D A S < / K e y > < / D i a g r a m O b j e c t K e y > < D i a g r a m O b j e c t K e y > < K e y > C o l u m n s \ P E R N O C T A C I O N E S   R E S I D E N T E S < / K e y > < / D i a g r a m O b j e c t K e y > < D i a g r a m O b j e c t K e y > < K e y > C o l u m n s \ P E R N O C T A C I O N E S   N O   R E S I D E N T E S < / K e y > < / D i a g r a m O b j e c t K e y > < D i a g r a m O b j e c t K e y > < K e y > C o l u m n s \ T O T A L   P E R N O C T A C I O N E S < / K e y > < / D i a g r a m O b j e c t K e y > < D i a g r a m O b j e c t K e y > < K e y > C o l u m n s \ P O S E E   P M S < / K e y > < / D i a g r a m O b j e c t K e y > < D i a g r a m O b j e c t K e y > < K e y > C o l u m n s \ P M S < / K e y > < / D i a g r a m O b j e c t K e y > < D i a g r a m O b j e c t K e y > < K e y > C o l u m n s \ E M P L E A D O S   A D M I N I S T R A T I V O S   H O M B R E S   D E   E M P L E O   P E R M A N E N T E < / K e y > < / D i a g r a m O b j e c t K e y > < D i a g r a m O b j e c t K e y > < K e y > C o l u m n s \ E M P L E A D O S   A D M I N I S T R A T I V O S   M U J E R E S   D E   E M P L E O   P E R M A N E N T E < / K e y > < / D i a g r a m O b j e c t K e y > < D i a g r a m O b j e c t K e y > < K e y > C o l u m n s \ E M P L E A D O S   O P E R A T I V O S   H O M B R E S   D E   E M P L E O   P E R M A N E N T E < / K e y > < / D i a g r a m O b j e c t K e y > < D i a g r a m O b j e c t K e y > < K e y > C o l u m n s \ E M P L E A D O S   O P E R A T I V O S   M U J E R E S   D E   E M P L E O   P E R M A N E N T E < / K e y > < / D i a g r a m O b j e c t K e y > < D i a g r a m O b j e c t K e y > < K e y > C o l u m n s \ E M P L E A D O S   A D M I N I S T R A T I V O S   H O M B R E S   D E   E M P L E O   T E M P O R A L < / K e y > < / D i a g r a m O b j e c t K e y > < D i a g r a m O b j e c t K e y > < K e y > C o l u m n s \ E M P L E A D O S   A D M I N I S T R A T I V O S   M U J E R E S   D E   E M P L E O   T E M P O R A L < / K e y > < / D i a g r a m O b j e c t K e y > < D i a g r a m O b j e c t K e y > < K e y > C o l u m n s \ E M P L E A D O S   O P E R A T I V O S   H O M B R E S   D E   E M P L E O   T E M P O R A L < / K e y > < / D i a g r a m O b j e c t K e y > < D i a g r a m O b j e c t K e y > < K e y > C o l u m n s \ E M P L E A D O S   O P E R A T I V O S   M U J E R E S   D E   E M P L E O   T E M P O R A L < / K e y > < / D i a g r a m O b j e c t K e y > < D i a g r a m O b j e c t K e y > < K e y > C o l u m n s \ E M P L E A D O S   A D M I N I S T R A T I V O S   H O M B R E S   D E   E M P L E O   E V E N T U A L < / K e y > < / D i a g r a m O b j e c t K e y > < D i a g r a m O b j e c t K e y > < K e y > C o l u m n s \ E M P L E A D O S   A D M I N I S T R A T I V O S   M U J E R E S   D E   E M P L E O   E V E N T U A L < / K e y > < / D i a g r a m O b j e c t K e y > < D i a g r a m O b j e c t K e y > < K e y > C o l u m n s \ E M P L E A D O S   O P E R A T I V O S   H O M B R E S   D E   E M P L E O   E V E N T U A L < / K e y > < / D i a g r a m O b j e c t K e y > < D i a g r a m O b j e c t K e y > < K e y > C o l u m n s \ E M P L E A D O S   O P E R A T I V O S   M U J E R E S   D E   E M P L E O   E V E N T U A L < / K e y > < / D i a g r a m O b j e c t K e y > < D i a g r a m O b j e c t K e y > < K e y > C o l u m n s \ E M P L E O S < / K e y > < / D i a g r a m O b j e c t K e y > < D i a g r a m O b j e c t K e y > < K e y > C o l u m n s \ H A B I T A C I O N E S   S E N C I L L A S   R E S E R V A D A S   S I G U I E N T E   M E S < / K e y > < / D i a g r a m O b j e c t K e y > < D i a g r a m O b j e c t K e y > < K e y > C o l u m n s \ H A B I T A C I O N E S   D O B L E S   R E S E R V A D A S   S I G U I E N T E   M E S < / K e y > < / D i a g r a m O b j e c t K e y > < D i a g r a m O b j e c t K e y > < K e y > C o l u m n s \ H A B I T A C I O N E S   T R I P L E S   R E S E R V A D A S   S I G U I E N T E   M E S < / K e y > < / D i a g r a m O b j e c t K e y > < D i a g r a m O b j e c t K e y > < K e y > C o l u m n s \ H A B I T A C I O N E S   C U � D R U P L E S   R E S E R V A D A S   S I G U I E N T E   M E S < / K e y > < / D i a g r a m O b j e c t K e y > < D i a g r a m O b j e c t K e y > < K e y > C o l u m n s \ H A B I T A C I O N E S   ( O T R O S )   R E S E R V A D A S   S I G U I E N T E   M E S < / K e y > < / D i a g r a m O b j e c t K e y > < D i a g r a m O b j e c t K e y > < K e y > C o l u m n s \ T O T A L   H A B   R E S E R V A D A S < / K e y > < / D i a g r a m O b j e c t K e y > < D i a g r a m O b j e c t K e y > < K e y > C o l u m n s \ P E R N O C T A C I O N E S   R E S E R V A D A S   S I G U I E N T E   M E S < / K e y > < / D i a g r a m O b j e c t K e y > < D i a g r a m O b j e c t K e y > < K e y > C o l u m n s \ E S P E R A   Q U E   P E R N O C T A C I O N E S < / K e y > < / D i a g r a m O b j e c t K e y > < D i a g r a m O b j e c t K e y > < K e y > C o l u m n s \ P O R C E N T A J E   P E R N O C T A C I O N E S < / K e y > < / D i a g r a m O b j e c t K e y > < D i a g r a m O b j e c t K e y > < K e y > C o l u m n s \ E S P E C T A T I V A   P E R N O C T A C I O N E S < / K e y > < / D i a g r a m O b j e c t K e y > < D i a g r a m O b j e c t K e y > < K e y > C o l u m n s \ E S P E R A   Q U E   T A R I F A S < / K e y > < / D i a g r a m O b j e c t K e y > < D i a g r a m O b j e c t K e y > < K e y > C o l u m n s \ P O R C E N T A J E   T A R I F A S < / K e y > < / D i a g r a m O b j e c t K e y > < D i a g r a m O b j e c t K e y > < K e y > C o l u m n s \ E S P E C T A T I V A   T A R I F A S < / K e y > < / D i a g r a m O b j e c t K e y > < D i a g r a m O b j e c t K e y > < K e y > C o l u m n s \ E S P E R A   Q U E   E M P L E A D O S   A D M I N I S T R A T I V O S < / K e y > < / D i a g r a m O b j e c t K e y > < D i a g r a m O b j e c t K e y > < K e y > C o l u m n s \ P O R C E N T A J E   E M P L E A D O S   A D M I N I S T R A T I V O S < / K e y > < / D i a g r a m O b j e c t K e y > < D i a g r a m O b j e c t K e y > < K e y > C o l u m n s \ E S P E C T A T I V A   E M P L E A D O S   A D M I N I S T R A T I V O S < / K e y > < / D i a g r a m O b j e c t K e y > < D i a g r a m O b j e c t K e y > < K e y > C o l u m n s \ E S P E R A   Q U E   E M P L E A D O S   O P E R A T I V O S < / K e y > < / D i a g r a m O b j e c t K e y > < D i a g r a m O b j e c t K e y > < K e y > C o l u m n s \ P O R C E N T A J E   E M P L E A D O S   O P E R A T I V O S < / K e y > < / D i a g r a m O b j e c t K e y > < D i a g r a m O b j e c t K e y > < K e y > C o l u m n s \ E S P E C T A T I V A   E M P L E A D O S   O P E R A T I V O S < / K e y > < / D i a g r a m O b j e c t K e y > < D i a g r a m O b j e c t K e y > < K e y > C o l u m n s \ N U M E R O   D E   H A B I T A C I O N E S   Q U E   E S P E R A   V E N D E R   S I G U I E N T E   F E R I A D O   O   V A C A C I O N < / K e y > < / D i a g r a m O b j e c t K e y > < D i a g r a m O b j e c t K e y > < K e y > C o l u m n s \ D O B L E S < / K e y > < / D i a g r a m O b j e c t K e y > < D i a g r a m O b j e c t K e y > < K e y > C o l u m n s \ T R I P L E S < / K e y > < / D i a g r a m O b j e c t K e y > < D i a g r a m O b j e c t K e y > < K e y > C o l u m n s \ C U � D R U P L E < / K e y > < / D i a g r a m O b j e c t K e y > < D i a g r a m O b j e c t K e y > < K e y > C o l u m n s \ O T R O < / K e y > < / D i a g r a m O b j e c t K e y > < D i a g r a m O b j e c t K e y > < K e y > C o l u m n s \ C O N G R E S O S < / K e y > < / D i a g r a m O b j e c t K e y > < D i a g r a m O b j e c t K e y > < K e y > C o l u m n s \ C O N V E N C I O N E S < / K e y > < / D i a g r a m O b j e c t K e y > < D i a g r a m O b j e c t K e y > < K e y > C o l u m n s \ S O C I A L E S < / K e y > < / D i a g r a m O b j e c t K e y > < D i a g r a m O b j e c t K e y > < K e y > C o l u m n s \ O T R O   T I P O   D E   E V E N T O S < / K e y > < / D i a g r a m O b j e c t K e y > < D i a g r a m O b j e c t K e y > < K e y > C o l u m n s \ F E C H A < / K e y > < / D i a g r a m O b j e c t K e y > < D i a g r a m O b j e c t K e y > < K e y > C o l u m n s \ D I A S   D E L   M E S < / K e y > < / D i a g r a m O b j e c t K e y > < D i a g r a m O b j e c t K e y > < K e y > C o l u m n s \ F E C H A   ( a � o ) < / K e y > < / D i a g r a m O b j e c t K e y > < D i a g r a m O b j e c t K e y > < K e y > C o l u m n s \ F E C H A   ( t r i m e s t r e ) < / K e y > < / D i a g r a m O b j e c t K e y > < D i a g r a m O b j e c t K e y > < K e y > C o l u m n s \ F E C H A   ( � n d i c e   d e   m e s e s ) < / K e y > < / D i a g r a m O b j e c t K e y > < D i a g r a m O b j e c t K e y > < K e y > C o l u m n s \ F E C H A   ( m e s ) < / K e y > < / D i a g r a m O b j e c t K e y > < D i a g r a m O b j e c t K e y > < K e y > C o l u m n s \ M E S < / K e y > < / D i a g r a m O b j e c t K e y > < D i a g r a m O b j e c t K e y > < K e y > C o l u m n s \ A � O < / K e y > < / D i a g r a m O b j e c t K e y > < D i a g r a m O b j e c t K e y > < K e y > L i n k s \ & l t ; C o l u m n s \ S u m a   d e   T O T A L   P E R N O C T A C I O N E S & g t ; - & l t ; M e a s u r e s \ T O T A L   P E R N O C T A C I O N E S & g t ; < / K e y > < / D i a g r a m O b j e c t K e y > < D i a g r a m O b j e c t K e y > < K e y > L i n k s \ & l t ; C o l u m n s \ S u m a   d e   T O T A L   P E R N O C T A C I O N E S & g t ; - & l t ; M e a s u r e s \ T O T A L   P E R N O C T A C I O N E S & g t ; \ C O L U M N < / K e y > < / D i a g r a m O b j e c t K e y > < D i a g r a m O b j e c t K e y > < K e y > L i n k s \ & l t ; C o l u m n s \ S u m a   d e   T O T A L   P E R N O C T A C I O N E S & g t ; - & l t ; M e a s u r e s \ T O T A L   P E R N O C T A C I O N E S & g t ; \ M E A S U R E < / K e y > < / D i a g r a m O b j e c t K e y > < D i a g r a m O b j e c t K e y > < K e y > L i n k s \ & l t ; C o l u m n s \ R e c u e n t o   d e   S E C T O R & g t ; - & l t ; M e a s u r e s \ S E C T O R & g t ; < / K e y > < / D i a g r a m O b j e c t K e y > < D i a g r a m O b j e c t K e y > < K e y > L i n k s \ & l t ; C o l u m n s \ R e c u e n t o   d e   S E C T O R & g t ; - & l t ; M e a s u r e s \ S E C T O R & g t ; \ C O L U M N < / K e y > < / D i a g r a m O b j e c t K e y > < D i a g r a m O b j e c t K e y > < K e y > L i n k s \ & l t ; C o l u m n s \ R e c u e n t o   d e   S E C T O R & g t ; - & l t ; M e a s u r e s \ S E C T O R & g t ; \ M E A S U R E < / K e y > < / D i a g r a m O b j e c t K e y > < D i a g r a m O b j e c t K e y > < K e y > L i n k s \ & l t ; C o l u m n s \ R e c u e n t o   d e   N � M E R O   D E   R E G I S T R O   T U R � S T I C O & g t ; - & l t ; M e a s u r e s \ N � M E R O   D E   R E G I S T R O   T U R � S T I C O & g t ; < / K e y > < / D i a g r a m O b j e c t K e y > < D i a g r a m O b j e c t K e y > < K e y > L i n k s \ & l t ; C o l u m n s \ R e c u e n t o   d e   N � M E R O   D E   R E G I S T R O   T U R � S T I C O & g t ; - & l t ; M e a s u r e s \ N � M E R O   D E   R E G I S T R O   T U R � S T I C O & g t ; \ C O L U M N < / K e y > < / D i a g r a m O b j e c t K e y > < D i a g r a m O b j e c t K e y > < K e y > L i n k s \ & l t ; C o l u m n s \ R e c u e n t o   d e   N � M E R O   D E   R E G I S T R O   T U R � S T I C O & g t ; - & l t ; M e a s u r e s \ N � M E R O   D E   R E G I S T R O   T U R � S T I C O & g t ; \ M E A S U R E < / K e y > < / D i a g r a m O b j e c t K e y > < D i a g r a m O b j e c t K e y > < K e y > L i n k s \ & l t ; C o l u m n s \ S u m a   d e   T O T A L   L L E G A D A S & g t ; - & l t ; M e a s u r e s \ T O T A L   L L E G A D A S & g t ; < / K e y > < / D i a g r a m O b j e c t K e y > < D i a g r a m O b j e c t K e y > < K e y > L i n k s \ & l t ; C o l u m n s \ S u m a   d e   T O T A L   L L E G A D A S & g t ; - & l t ; M e a s u r e s \ T O T A L   L L E G A D A S & g t ; \ C O L U M N < / K e y > < / D i a g r a m O b j e c t K e y > < D i a g r a m O b j e c t K e y > < K e y > L i n k s \ & l t ; C o l u m n s \ S u m a   d e   T O T A L   L L E G A D A S & g t ; - & l t ; M e a s u r e s \ T O T A L   L L E G A D A S & g t ; \ M E A S U R E < / K e y > < / D i a g r a m O b j e c t K e y > < D i a g r a m O b j e c t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< / K e y > < / D i a g r a m O b j e c t K e y > < D i a g r a m O b j e c t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 ( M I L E S ) & g t ; \ C O L U M N < / K e y > < / D i a g r a m O b j e c t K e y > < D i a g r a m O b j e c t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 ( M I L E S ) & g t ; \ M E A S U R E < / K e y > < / D i a g r a m O b j e c t K e y > < D i a g r a m O b j e c t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< / K e y > < / D i a g r a m O b j e c t K e y > < D i a g r a m O b j e c t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 E S T A B L E C I M I E N T O & g t ; \ C O L U M N < / K e y > < / D i a g r a m O b j e c t K e y > < D i a g r a m O b j e c t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 E S T A B L E C I M I E N T O & g t ; \ M E A S U R E < / K e y > < / D i a g r a m O b j e c t K e y > < D i a g r a m O b j e c t K e y > < K e y > L i n k s \ & l t ; C o l u m n s \ R e c u e n t o   d e   T I P O   D E   A L O J A M I E N T O & g t ; - & l t ; M e a s u r e s \ T I P O   D E   A L O J A M I E N T O & g t ; < / K e y > < / D i a g r a m O b j e c t K e y > < D i a g r a m O b j e c t K e y > < K e y > L i n k s \ & l t ; C o l u m n s \ R e c u e n t o   d e   T I P O   D E   A L O J A M I E N T O & g t ; - & l t ; M e a s u r e s \ T I P O   D E   A L O J A M I E N T O & g t ; \ C O L U M N < / K e y > < / D i a g r a m O b j e c t K e y > < D i a g r a m O b j e c t K e y > < K e y > L i n k s \ & l t ; C o l u m n s \ R e c u e n t o   d e   T I P O   D E   A L O J A M I E N T O & g t ; - & l t ; M e a s u r e s \ T I P O   D E   A L O J A M I E N T O & g t ; \ M E A S U R E < / K e y > < / D i a g r a m O b j e c t K e y > < D i a g r a m O b j e c t K e y > < K e y > L i n k s \ & l t ; C o l u m n s \ R e c u e n t o   d e   M E S & g t ; - & l t ; M e a s u r e s \ M E S & g t ; < / K e y > < / D i a g r a m O b j e c t K e y > < D i a g r a m O b j e c t K e y > < K e y > L i n k s \ & l t ; C o l u m n s \ R e c u e n t o   d e   M E S & g t ; - & l t ; M e a s u r e s \ M E S & g t ; \ C O L U M N < / K e y > < / D i a g r a m O b j e c t K e y > < D i a g r a m O b j e c t K e y > < K e y > L i n k s \ & l t ; C o l u m n s \ R e c u e n t o   d e   M E S & g t ; - & l t ; M e a s u r e s \ M E S & g t ; \ M E A S U R E < / K e y > < / D i a g r a m O b j e c t K e y > < D i a g r a m O b j e c t K e y > < K e y > L i n k s \ & l t ; C o l u m n s \ R e c u e n t o   d e   E M P L E O S & g t ; - & l t ; M e a s u r e s \ E M P L E O S & g t ; < / K e y > < / D i a g r a m O b j e c t K e y > < D i a g r a m O b j e c t K e y > < K e y > L i n k s \ & l t ; C o l u m n s \ R e c u e n t o   d e   E M P L E O S & g t ; - & l t ; M e a s u r e s \ E M P L E O S & g t ; \ C O L U M N < / K e y > < / D i a g r a m O b j e c t K e y > < D i a g r a m O b j e c t K e y > < K e y > L i n k s \ & l t ; C o l u m n s \ R e c u e n t o   d e   E M P L E O S & g t ; - & l t ; M e a s u r e s \ E M P L E O S & g t ; \ M E A S U R E < / K e y > < / D i a g r a m O b j e c t K e y > < D i a g r a m O b j e c t K e y > < K e y > L i n k s \ & l t ; C o l u m n s \ R e c u e n t o   d e   T O T A L   H A B I T A C I O N E S   V E N D I D A S & g t ; - & l t ; M e a s u r e s \ T O T A L   H A B I T A C I O N E S   V E N D I D A S & g t ; < / K e y > < / D i a g r a m O b j e c t K e y > < D i a g r a m O b j e c t K e y > < K e y > L i n k s \ & l t ; C o l u m n s \ R e c u e n t o   d e   T O T A L   H A B I T A C I O N E S   V E N D I D A S & g t ; - & l t ; M e a s u r e s \ T O T A L   H A B I T A C I O N E S   V E N D I D A S & g t ; \ C O L U M N < / K e y > < / D i a g r a m O b j e c t K e y > < D i a g r a m O b j e c t K e y > < K e y > L i n k s \ & l t ; C o l u m n s \ R e c u e n t o   d e   T O T A L   H A B I T A C I O N E S   V E N D I D A S & g t ; - & l t ; M e a s u r e s \ T O T A L   H A B I T A C I O N E S   V E N D I D A S & g t ; \ M E A S U R E 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 1 < / F o c u s C o l u m n > < F o c u s R o w > 2 < / F o c u s R o w > < S e l e c t i o n E n d C o l u m n > 1 < / S e l e c t i o n E n d C o l u m n > < S e l e c t i o n E n d R o w > 2 < / S e l e c t i o n E n d R o w > < S e l e c t i o n S t a r t C o l u m n > 1 < / S e l e c t i o n S t a r t C o l u m n > < S e l e c t i o n S t a r t R o w > 2 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 d e   T O T A L   P E R N O C T A C I O N E S < / K e y > < / a : K e y > < a : V a l u e   i : t y p e = " M e a s u r e G r i d N o d e V i e w S t a t e " > < C o l u m n > 5 5 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  P E R N O C T A C I O N E S \ T a g I n f o \ F � r m u l a 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 P E R N O C T A C I O N E S \ T a g I n f o \ V a l o r 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 S E C T O R < / K e y > < / a : K e y > < a : V a l u e   i : t y p e = " M e a s u r e G r i d N o d e V i e w S t a t e " > < C o l u m n > 2 1 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 S E C T O R \ T a g I n f o \ F � r m u l a 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 S E C T O R \ T a g I n f o \ V a l o r 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 N � M E R O   D E   R E G I S T R O   T U R � S T I C O 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 N � M E R O   D E   R E G I S T R O   T U R � S T I C O \ T a g I n f o \ F � r m u l a 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 N � M E R O   D E   R E G I S T R O   T U R � S T I C O \ T a g I n f o \ V a l o r 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 L L E G A D A S 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  L L E G A D A S \ T a g I n f o \ F � r m u l a 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 L L E G A D A S \ T a g I n f o \ V a l o r 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 ( M I L E S ) < / K e y > < / a : K e y > < a : V a l u e   i : t y p e = " M e a s u r e G r i d N o d e V i e w S t a t e " > < C o l u m n > 1 0 6 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 ( M I L E S ) \ T a g I n f o \ F � r m u l a 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 ( M I L E S ) \ T a g I n f o \ V a l o r 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 C A T E G O R � A   D E   A L O J A M I E N T O   D E L   E S T A B L E C I M I E N T O < / K e y > < / a : K e y > < a : V a l u e   i : t y p e = " M e a s u r e G r i d N o d e V i e w S t a t e " > < C o l u m n > 2 2 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 C A T E G O R � A   D E   A L O J A M I E N T O   D E L   E S T A B L E C I M I E N T O \ T a g I n f o \ F � r m u l a 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 C A T E G O R � A   D E   A L O J A M I E N T O   D E L   E S T A B L E C I M I E N T O \ T a g I n f o \ V a l o r 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  D E   A L O J A M I E N T O < / K e y > < / a : K e y > < a : V a l u e   i : t y p e = " M e a s u r e G r i d N o d e V i e w S t a t e " > < C o l u m n > 2 4 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 T I P O   D E   A L O J A M I E N T O \ T a g I n f o \ F � r m u l a 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  D E   A L O J A M I E N T O \ T a g I n f o \ V a l o r 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 M E S < / K e y > < / a : K e y > < a : V a l u e   i : t y p e = " M e a s u r e G r i d N o d e V i e w S t a t e " > < C o l u m n > 1 0 5 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 M E S \ T a g I n f o \ F � r m u l a 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 M E S \ T a g I n f o \ V a l o r 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 E M P L E O S 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 E M P L E O S \ T a g I n f o \ F � r m u l a 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 E M P L E O S \ T a g I n f o \ V a l o r 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 T O T A L   H A B I T A C I O N E S   V E N D I D A S < / K e y > < / a : K e y > < a : V a l u e   i : t y p e = " M e a s u r e G r i d N o d e V i e w S t a t e " > < C o l u m n > 3 9 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 T O T A L   H A B I T A C I O N E S   V E N D I D A S \ T a g I n f o \ F � r m u l a 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 T O T A L   H A B I T A C I O N E S   V E N D I D A S \ T a g I n f o \ V a l o r 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 M e a s u r e s \ E s t a n c i a   M e d i a 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 M e a s u r e s \ E s t a n c i a  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 M e a s u r e s \ E s t a n c i a  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 M e a s u r e s \ T O H 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 M e a s u r e s \ T O H \ T a g I n f o \ F � r m u l a 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 M e a s u r e s \ T O H \ T a g I n f o \ V a l o r 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 M e a s u r e s \ T a r i f   x   h a b   o c u p 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 M e a s u r e s \ T a r i f   x   h a b   o c u p \ T a g I n f o \ F � r m u l a 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 M e a s u r e s \ T a r i f   x   h a b   o c u p \ T a g I n f o \ V a l o r 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 C o l u m n s \ R A Z � N   S O C I A L 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  C O M E R C I A L 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 C o l u m n s \ R U C 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 C o l u m n s \ N � M E R O   D E   R E G I S T R O   T U R � S T I C O 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 C o l u m n s \ P R O V I N C I A 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 C o l u m n s \ C A N T � N 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 C o l u m n s \ P A R R O Q U I A 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 C o l u m n s \ C A L L E   Y   N � M E R O 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 C o l u m n s \ T E L � F O N O 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 C o l u m n s \ C E L U L A R 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 C o l u m n s \ E M A I L 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 C o l u m n s \ P � G I N A   W E B 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 C o l u m n s \ W H A T S A P P 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 C o l u m n s \ T W I T T E R 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 C o l u m n s \ I N S T A G R A M 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 C o l u m n s \ F A C E B O O K 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 C o l u m n s \ N O M B R E S   Y   A P E L L I D O S 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 C o l u m n s \ E M A I L 2 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 C o l u m n s \ C A R G O 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 C o l u m n s \ T E L � F O N O 2 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 C o l u m n s \ C A T E G O R � A   D E   A L O J A M I E N T O   D E L   E S T A B L E C I M I E N T O 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 D E   I N I C I O 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  D E   A L O J A M I E N T O 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 C o l u m n s \ A F I L I A C I O N E S 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  D E   A D M I N I S T R A C I � N 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 C o l u m n s \ N A T U R A L E Z A   J U R � D I C A 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 D E   H A B I T A C I O N E S 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 D E   P L A Z A S 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 2 0 1 7 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 2 0 1 8 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 2 0 1 9 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 D E   L A   E N C U E S T A 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 ( M I L E S ) < / K e y > < / a : K e y > < a : V a l u e   i : t y p e = " M e a s u r e G r i d N o d e V i e w S t a t e " > < C o l u m n > 1 0 6 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 S I M P L E S   V E N D I D A S 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 D O B L E S   V E N D I D A S 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 T R I P L E S   V E N D I D A S 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 C U A D R U P L E S   V E N D I D A S 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 C o l u m n s \ O T R A S   H A B I T A C I O N E S   V E N D I D A S 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 H A B I T A C I O N E S   V E N D I D A S 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  S I M P L E S   C O M P L E M E N T A R I A S   V E N D I D A S   E N   E L   M E S   D E   E N C U E S T A 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 D O B L E S   C O M P L E M E N T A R I A S   V E N D I D A S   E N   E L   M E S   D E   E N C U E S T A < / K e y > < / a : K e y > < a : V a l u e   i : t y p e = " M e a s u r e G r i d N o d e V i e w S t a t e " > < C o l u m n > 4 1 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 T R I P L E S   C O M P L E M E N T A R I A S   V E N D I D A S   E N   E L   M E S   D E   E N C U E S T A < / K e y > < / a : K e y > < a : V a l u e   i : t y p e = " M e a s u r e G r i d N o d e V i e w S t a t e " > < C o l u m n > 4 2 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 C U A D R U P L E S   C O M P L E M E N T A R I A S   V E N D I D A S   E N   E L   M E S   D E   E N C U E S T A < / K e y > < / a : K e y > < a : V a l u e   i : t y p e = " M e a s u r e G r i d N o d e V i e w S t a t e " > < C o l u m n > 4 3 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  D E   O T R O   T I P O   C O M P L E M E N T A R I A S   V E N D I D A S   E N   E L   M E S   D E   E N C U E S T A < / K e y > < / a : K e y > < a : V a l u e   i : t y p e = " M e a s u r e G r i d N o d e V i e w S t a t e " > < C o l u m n > 4 4 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 S I M P L E S   A D I C I O N A L E S   V E N D I D A S   E N   E L   M E S   D E   E N C U E S T A < / K e y > < / a : K e y > < a : V a l u e   i : t y p e = " M e a s u r e G r i d N o d e V i e w S t a t e " > < C o l u m n > 4 5 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 D O B L E S   A D I C I O N A L E S   V E N D I D A S   E N   E L   M E S   D E   E N C U E S T A < / K e y > < / a : K e y > < a : V a l u e   i : t y p e = " M e a s u r e G r i d N o d e V i e w S t a t e " > < C o l u m n > 4 6 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 T R I P L E S   A D I C I O N A L E S   V E N D I D A S   E N   E L   M E S   D E   E N C U E S T A < / K e y > < / a : K e y > < a : V a l u e   i : t y p e = " M e a s u r e G r i d N o d e V i e w S t a t e " > < C o l u m n > 4 7 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 C U A D R U P L E S   A D I C I O N A L E S   V E N D I D A S   E N   E L   M E S   D E   E N C U E S T A < / K e y > < / a : K e y > < a : V a l u e   i : t y p e = " M e a s u r e G r i d N o d e V i e w S t a t e " > < C o l u m n > 4 8 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 D E   O T R O   T I P O   A D I C I O N A L E S   V E N D I D A S   E N   E L   M E S   D E   E N C U E S T A < / K e y > < / a : K e y > < a : V a l u e   i : t y p e = " M e a s u r e G r i d N o d e V i e w S t a t e " > < C o l u m n > 4 9 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 C o l u m n s \ L L E G A D A S   E N   E L   M E S   R E S I D E N T E S < / K e y > < / a : K e y > < a : V a l u e   i : t y p e = " M e a s u r e G r i d N o d e V i e w S t a t e " > < C o l u m n > 5 0 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 C o l u m n s \ L L E G A D A S   E N   E L   M E S   N O   R E S I D E N T E S < / K e y > < / a : K e y > < a : V a l u e   i : t y p e = " M e a s u r e G r i d N o d e V i e w S t a t e " > < C o l u m n > 5 1 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 L L E G A D A S < / K e y > < / a : K e y > < a : V a l u e   i : t y p e = " M e a s u r e G r i d N o d e V i e w S t a t e " > < C o l u m n > 5 2 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 R E S I D E N T E S < / K e y > < / a : K e y > < a : V a l u e   i : t y p e = " M e a s u r e G r i d N o d e V i e w S t a t e " > < C o l u m n > 5 3 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 N O   R E S I D E N T E S < / K e y > < / a : K e y > < a : V a l u e   i : t y p e = " M e a s u r e G r i d N o d e V i e w S t a t e " > < C o l u m n > 5 4 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 P E R N O C T A C I O N E S < / K e y > < / a : K e y > < a : V a l u e   i : t y p e = " M e a s u r e G r i d N o d e V i e w S t a t e " > < C o l u m n > 5 5 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 C o l u m n s \ P O S E E   P M S < / K e y > < / a : K e y > < a : V a l u e   i : t y p e = " M e a s u r e G r i d N o d e V i e w S t a t e " > < C o l u m n > 5 6 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 C o l u m n s \ P M S < / K e y > < / a : K e y > < a : V a l u e   i : t y p e = " M e a s u r e G r i d N o d e V i e w S t a t e " > < C o l u m n > 5 7 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 P E R M A N E N T E < / K e y > < / a : K e y > < a : V a l u e   i : t y p e = " M e a s u r e G r i d N o d e V i e w S t a t e " > < C o l u m n > 5 8 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 P E R M A N E N T E < / K e y > < / a : K e y > < a : V a l u e   i : t y p e = " M e a s u r e G r i d N o d e V i e w S t a t e " > < C o l u m n > 5 9 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 P E R M A N E N T E < / K e y > < / a : K e y > < a : V a l u e   i : t y p e = " M e a s u r e G r i d N o d e V i e w S t a t e " > < C o l u m n > 6 0 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 P E R M A N E N T E < / K e y > < / a : K e y > < a : V a l u e   i : t y p e = " M e a s u r e G r i d N o d e V i e w S t a t e " > < C o l u m n > 6 1 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 T E M P O R A L < / K e y > < / a : K e y > < a : V a l u e   i : t y p e = " M e a s u r e G r i d N o d e V i e w S t a t e " > < C o l u m n > 6 2 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 T E M P O R A L < / K e y > < / a : K e y > < a : V a l u e   i : t y p e = " M e a s u r e G r i d N o d e V i e w S t a t e " > < C o l u m n > 6 3 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 T E M P O R A L < / K e y > < / a : K e y > < a : V a l u e   i : t y p e = " M e a s u r e G r i d N o d e V i e w S t a t e " > < C o l u m n > 6 4 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 T E M P O R A L < / K e y > < / a : K e y > < a : V a l u e   i : t y p e = " M e a s u r e G r i d N o d e V i e w S t a t e " > < C o l u m n > 6 5 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 E V E N T U A L < / K e y > < / a : K e y > < a : V a l u e   i : t y p e = " M e a s u r e G r i d N o d e V i e w S t a t e " > < C o l u m n > 6 6 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 E V E N T U A L < / K e y > < / a : K e y > < a : V a l u e   i : t y p e = " M e a s u r e G r i d N o d e V i e w S t a t e " > < C o l u m n > 6 7 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 E V E N T U A L < / K e y > < / a : K e y > < a : V a l u e   i : t y p e = " M e a s u r e G r i d N o d e V i e w S t a t e " > < C o l u m n > 6 8 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 E V E N T U A L < / K e y > < / a : K e y > < a : V a l u e   i : t y p e = " M e a s u r e G r i d N o d e V i e w S t a t e " > < C o l u m n > 6 9 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 C o l u m n s \ E M P L E O S < / K e y > < / a : K e y > < a : V a l u e   i : t y p e = " M e a s u r e G r i d N o d e V i e w S t a t e " > < C o l u m n > 7 0 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 S E N C I L L A S   R E S E R V A D A S   S I G U I E N T E   M E S < / K e y > < / a : K e y > < a : V a l u e   i : t y p e = " M e a s u r e G r i d N o d e V i e w S t a t e " > < C o l u m n > 7 1 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 D O B L E S   R E S E R V A D A S   S I G U I E N T E   M E S < / K e y > < / a : K e y > < a : V a l u e   i : t y p e = " M e a s u r e G r i d N o d e V i e w S t a t e " > < C o l u m n > 7 2 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 T R I P L E S   R E S E R V A D A S   S I G U I E N T E   M E S < / K e y > < / a : K e y > < a : V a l u e   i : t y p e = " M e a s u r e G r i d N o d e V i e w S t a t e " > < C o l u m n > 7 3 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 C U � D R U P L E S   R E S E R V A D A S   S I G U I E N T E   M E S < / K e y > < / a : K e y > < a : V a l u e   i : t y p e = " M e a s u r e G r i d N o d e V i e w S t a t e " > < C o l u m n > 7 4 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 ( O T R O S )   R E S E R V A D A S   S I G U I E N T E   M E S < / K e y > < / a : K e y > < a : V a l u e   i : t y p e = " M e a s u r e G r i d N o d e V i e w S t a t e " > < C o l u m n > 7 5 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 H A B   R E S E R V A D A S < / K e y > < / a : K e y > < a : V a l u e   i : t y p e = " M e a s u r e G r i d N o d e V i e w S t a t e " > < C o l u m n > 7 6 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 R E S E R V A D A S   S I G U I E N T E   M E S < / K e y > < / a : K e y > < a : V a l u e   i : t y p e = " M e a s u r e G r i d N o d e V i e w S t a t e " > < C o l u m n > 7 7 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 P E R N O C T A C I O N E S < / K e y > < / a : K e y > < a : V a l u e   i : t y p e = " M e a s u r e G r i d N o d e V i e w S t a t e " > < C o l u m n > 7 8 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 P E R N O C T A C I O N E S < / K e y > < / a : K e y > < a : V a l u e   i : t y p e = " M e a s u r e G r i d N o d e V i e w S t a t e " > < C o l u m n > 7 9 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 P E R N O C T A C I O N E S < / K e y > < / a : K e y > < a : V a l u e   i : t y p e = " M e a s u r e G r i d N o d e V i e w S t a t e " > < C o l u m n > 8 0 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 T A R I F A S < / K e y > < / a : K e y > < a : V a l u e   i : t y p e = " M e a s u r e G r i d N o d e V i e w S t a t e " > < C o l u m n > 8 1 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 T A R I F A S < / K e y > < / a : K e y > < a : V a l u e   i : t y p e = " M e a s u r e G r i d N o d e V i e w S t a t e " > < C o l u m n > 8 2 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 T A R I F A S < / K e y > < / a : K e y > < a : V a l u e   i : t y p e = " M e a s u r e G r i d N o d e V i e w S t a t e " > < C o l u m n > 8 3 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 E M P L E A D O S   A D M I N I S T R A T I V O S < / K e y > < / a : K e y > < a : V a l u e   i : t y p e = " M e a s u r e G r i d N o d e V i e w S t a t e " > < C o l u m n > 8 4 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 E M P L E A D O S   A D M I N I S T R A T I V O S < / K e y > < / a : K e y > < a : V a l u e   i : t y p e = " M e a s u r e G r i d N o d e V i e w S t a t e " > < C o l u m n > 8 5 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 E M P L E A D O S   A D M I N I S T R A T I V O S < / K e y > < / a : K e y > < a : V a l u e   i : t y p e = " M e a s u r e G r i d N o d e V i e w S t a t e " > < C o l u m n > 8 6 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 E M P L E A D O S   O P E R A T I V O S < / K e y > < / a : K e y > < a : V a l u e   i : t y p e = " M e a s u r e G r i d N o d e V i e w S t a t e " > < C o l u m n > 8 7 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 E M P L E A D O S   O P E R A T I V O S < / K e y > < / a : K e y > < a : V a l u e   i : t y p e = " M e a s u r e G r i d N o d e V i e w S t a t e " > < C o l u m n > 8 8 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 E M P L E A D O S   O P E R A T I V O S < / K e y > < / a : K e y > < a : V a l u e   i : t y p e = " M e a s u r e G r i d N o d e V i e w S t a t e " > < C o l u m n > 8 9 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 C o l u m n s \ N U M E R O   D E   H A B I T A C I O N E S   Q U E   E S P E R A   V E N D E R   S I G U I E N T E   F E R I A D O   O   V A C A C I O N < / K e y > < / a : K e y > < a : V a l u e   i : t y p e = " M e a s u r e G r i d N o d e V i e w S t a t e " > < C o l u m n > 9 0 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 C o l u m n s \ D O B L E S < / K e y > < / a : K e y > < a : V a l u e   i : t y p e = " M e a s u r e G r i d N o d e V i e w S t a t e " > < C o l u m n > 9 1 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 C o l u m n s \ T R I P L E S < / K e y > < / a : K e y > < a : V a l u e   i : t y p e = " M e a s u r e G r i d N o d e V i e w S t a t e " > < C o l u m n > 9 2 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 C o l u m n s \ C U � D R U P L E < / K e y > < / a : K e y > < a : V a l u e   i : t y p e = " M e a s u r e G r i d N o d e V i e w S t a t e " > < C o l u m n > 9 3 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 C o l u m n s \ O T R O < / K e y > < / a : K e y > < a : V a l u e   i : t y p e = " M e a s u r e G r i d N o d e V i e w S t a t e " > < C o l u m n > 9 4 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 C o l u m n s \ C O N G R E S O S < / K e y > < / a : K e y > < a : V a l u e   i : t y p e = " M e a s u r e G r i d N o d e V i e w S t a t e " > < C o l u m n > 9 5 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 C o l u m n s \ C O N V E N C I O N E S < / K e y > < / a : K e y > < a : V a l u e   i : t y p e = " M e a s u r e G r i d N o d e V i e w S t a t e " > < C o l u m n > 9 6 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 C o l u m n s \ S O C I A L E S < / K e y > < / a : K e y > < a : V a l u e   i : t y p e = " M e a s u r e G r i d N o d e V i e w S t a t e " > < C o l u m n > 9 7 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 C o l u m n s \ O T R O   T I P O   D E   E V E N T O S < / K e y > < / a : K e y > < a : V a l u e   i : t y p e = " M e a s u r e G r i d N o d e V i e w S t a t e " > < C o l u m n > 9 8 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M e a s u r e G r i d N o d e V i e w S t a t e " > < C o l u m n > 9 9 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 C o l u m n s \ D I A S   D E L   M E S < / K e y > < / a : K e y > < a : V a l u e   i : t y p e = " M e a s u r e G r i d N o d e V i e w S t a t e " > < C o l u m n > 1 0 0 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M e a s u r e G r i d N o d e V i e w S t a t e " > < C o l u m n > 1 0 1 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M e a s u r e G r i d N o d e V i e w S t a t e " > < C o l u m n > 1 0 2 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M e a s u r e G r i d N o d e V i e w S t a t e " > < C o l u m n > 1 0 3 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M e a s u r e G r i d N o d e V i e w S t a t e " > < C o l u m n > 1 0 4 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M e a s u r e G r i d N o d e V i e w S t a t e " > < C o l u m n > 1 0 5 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M e a s u r e G r i d N o d e V i e w S t a t e " > < C o l u m n > 1 0 7 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 T O T A L   P E R N O C T A C I O N E S & g t ; - & l t ; M e a s u r e s \ T O T A L   P E R N O C T A C I O N E S & g t ; 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  P E R N O C T A C I O N E S & g t ; - & l t ; M e a s u r e s \ T O T A L   P E R N O C T A C I O N E S & g t ; \ C O L U M N 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 P E R N O C T A C I O N E S & g t ; - & l t ; M e a s u r e s \ T O T A L   P E R N O C T A C I O N E S & g t ; \ M E A S U R E 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 N � M E R O   D E   R E G I S T R O   T U R � S T I C O & g t ; - & l t ; M e a s u r e s \ N � M E R O   D E   R E G I S T R O   T U R � S T I C O & g t ; 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 N � M E R O   D E   R E G I S T R O   T U R � S T I C O & g t ; - & l t ; M e a s u r e s \ N � M E R O   D E   R E G I S T R O   T U R � S T I C O & g t ; \ C O L U M N 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 N � M E R O   D E   R E G I S T R O   T U R � S T I C O & g t ; - & l t ; M e a s u r e s \ N � M E R O   D E   R E G I S T R O   T U R � S T I C O & g t ; \ M E A S U R E 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 D E   A L O J A M I E N T O & g t ; - & l t ; M e a s u r e s \ T I P O   D E   A L O J A M I E N T O & g t ; 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 D E   A L O J A M I E N T O & g t ; - & l t ; M e a s u r e s \ T I P O   D E   A L O J A M I E N T O & g t ; \ C O L U M N 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 D E   A L O J A M I E N T O & g t ; - & l t ; M e a s u r e s \ T I P O   D E   A L O J A M I E N T O & g t ; \ M E A S U R E 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 M E S & g t ; - & l t ; M e a s u r e s \ M E S & g t ; 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 M E S & g t ; - & l t ; M e a s u r e s \ M E S & g t ; \ C O L U M N 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 M E S & g t ; - & l t ; M e a s u r e s \ M E S & g t ; \ M E A S U R E 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 E M P L E O S & g t ; - & l t ; M e a s u r e s \ E M P L E O S & g t ; 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 E M P L E O S & g t ; - & l t ; M e a s u r e s \ E M P L E O S & g t ; \ C O L U M N 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 E M P L E O S & g t ; - & l t ; M e a s u r e s \ E M P L E O S & g t ; \ M E A S U R E 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 T O T A L   H A B I T A C I O N E S   V E N D I D A S & g t ; - & l t ; M e a s u r e s \ T O T A L   H A B I T A C I O N E S   V E N D I D A S & g t ; 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 T O T A L   H A B I T A C I O N E S   V E N D I D A S & g t ; - & l t ; M e a s u r e s \ T O T A L   H A B I T A C I O N E S   V E N D I D A S & g t ; \ C O L U M N 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 T O T A L   H A B I T A C I O N E S   V E N D I D A S & g t ; - & l t ; M e a s u r e s \ T O T A L   H A B I T A C I O N E S   V E N D I D A S & g t ; \ M E A S U R E 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c 6 e a 8 2 5 8 - e 3 d c - 4 9 3 7 - b d 5 b - 6 0 5 8 7 b d d a f 1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1 2 9 4 1 4 9 1 - 0 9 9 7 - 4 f 0 0 - b 5 c 9 - 4 5 e 7 7 5 a a 8 d 0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b 8 9 7 6 7 9 2 - 1 0 3 a - 4 7 0 0 - 8 2 4 a - 0 e 3 c 5 d 3 d 1 e e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4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55.xml>��< ? x m l   v e r s i o n = " 1 . 0 "   e n c o d i n g = " U T F - 1 6 " ? > < G e m i n i   x m l n s = " h t t p : / / g e m i n i / p i v o t c u s t o m i z a t i o n / 7 f 8 d 9 e 5 9 - 0 c 0 5 - 4 d 7 4 - 9 2 b f - b 1 2 d b 0 5 d c 4 0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 2 0 2 0 - 1 1 - 1 1 T 1 1 : 5 5 : 1 2 . 2 2 8 3 3 5 7 - 0 5 : 0 0 < / L a s t P r o c e s s e d T i m e > < / D a t a M o d e l i n g S a n d b o x . S e r i a l i z e d S a n d b o x E r r o r C a c h e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8.xml>��< ? x m l   v e r s i o n = " 1 . 0 "   e n c o d i n g = " U T F - 1 6 " ? > < G e m i n i   x m l n s = " h t t p : / / g e m i n i / p i v o t c u s t o m i z a t i o n / 0 8 6 f 8 5 5 d - 3 c 6 9 - 4 5 4 d - 9 2 e f - b 1 e 0 4 3 c c e f 3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B a s e _ E n c u e s t a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 T O T A L   H A B I T A C I O N E S   V E N D I D A S < / s t r i n g > < / k e y > < v a l u e > < s t r i n g > E m p t y < / s t r i n g > < / v a l u e > < / i t e m > < i t e m > < k e y > < s t r i n g > V E N T A S   P O R   A L O J A M I E N T O   D U R A N T E   E L   M E S   D E   L A   E N C U E S T A 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 R A Z � N   S O C I A L < / s t r i n g > < / k e y > < v a l u e > < i n t > 1 8 5 < / i n t > < / v a l u e > < / i t e m > < i t e m > < k e y > < s t r i n g > N O M B R E   C O M E R C I A L < / s t r i n g > < / k e y > < v a l u e > < i n t > 1 6 6 < / i n t > < / v a l u e > < / i t e m > < i t e m > < k e y > < s t r i n g > R U C < / s t r i n g > < / k e y > < v a l u e > < i n t > 6 1 < / i n t > < / v a l u e > < / i t e m > < i t e m > < k e y > < s t r i n g > N � M E R O   D E   R E G I S T R O   T U R � S T I C O < / s t r i n g > < / k e y > < v a l u e > < i n t > 2 4 1 < / i n t > < / v a l u e > < / i t e m > < i t e m > < k e y > < s t r i n g > P R O V I N C I A < / s t r i n g > < / k e y > < v a l u e > < i n t > 1 0 6 < / i n t > < / v a l u e > < / i t e m > < i t e m > < k e y > < s t r i n g > C A N T � N < / s t r i n g > < / k e y > < v a l u e > < i n t > 9 0 < / i n t > < / v a l u e > < / i t e m > < i t e m > < k e y > < s t r i n g > C I U D A D < / s t r i n g > < / k e y > < v a l u e > < i n t > 8 4 < / i n t > < / v a l u e > < / i t e m > < i t e m > < k e y > < s t r i n g > P A R R O Q U I A < / s t r i n g > < / k e y > < v a l u e > < i n t > 1 1 0 < / i n t > < / v a l u e > < / i t e m > < i t e m > < k e y > < s t r i n g > C A L L E   Y   N � M E R O < / s t r i n g > < / k e y > < v a l u e > < i n t > 1 4 1 < / i n t > < / v a l u e > < / i t e m > < i t e m > < k e y > < s t r i n g > T E L � F O N O < / s t r i n g > < / k e y > < v a l u e > < i n t > 1 0 0 < / i n t > < / v a l u e > < / i t e m > < i t e m > < k e y > < s t r i n g > C E L U L A R < / s t r i n g > < / k e y > < v a l u e > < i n t > 8 9 < / i n t > < / v a l u e > < / i t e m > < i t e m > < k e y > < s t r i n g > E M A I L < / s t r i n g > < / k e y > < v a l u e > < i n t > 7 4 < / i n t > < / v a l u e > < / i t e m > < i t e m > < k e y > < s t r i n g > P � G I N A   W E B < / s t r i n g > < / k e y > < v a l u e > < i n t > 1 1 5 < / i n t > < / v a l u e > < / i t e m > < i t e m > < k e y > < s t r i n g > W H A T S A P P < / s t r i n g > < / k e y > < v a l u e > < i n t > 1 0 5 < / i n t > < / v a l u e > < / i t e m > < i t e m > < k e y > < s t r i n g > T W I T T E R < / s t r i n g > < / k e y > < v a l u e > < i n t > 8 9 < / i n t > < / v a l u e > < / i t e m > < i t e m > < k e y > < s t r i n g > I N S T A G R A M < / s t r i n g > < / k e y > < v a l u e > < i n t > 1 1 0 < / i n t > < / v a l u e > < / i t e m > < i t e m > < k e y > < s t r i n g > F A C E B O O K < / s t r i n g > < / k e y > < v a l u e > < i n t > 1 0 2 < / i n t > < / v a l u e > < / i t e m > < i t e m > < k e y > < s t r i n g > N O M B R E S   Y   A P E L L I D O S < / s t r i n g > < / k e y > < v a l u e > < i n t > 1 7 7 < / i n t > < / v a l u e > < / i t e m > < i t e m > < k e y > < s t r i n g > E M A I L 2 < / s t r i n g > < / k e y > < v a l u e > < i n t > 8 1 < / i n t > < / v a l u e > < / i t e m > < i t e m > < k e y > < s t r i n g > C A R G O < / s t r i n g > < / k e y > < v a l u e > < i n t > 8 0 < / i n t > < / v a l u e > < / i t e m > < i t e m > < k e y > < s t r i n g > T E L � F O N O 2 < / s t r i n g > < / k e y > < v a l u e > < i n t > 1 0 7 < / i n t > < / v a l u e > < / i t e m > < i t e m > < k e y > < s t r i n g > S E C T O R < / s t r i n g > < / k e y > < v a l u e > < i n t > 8 3 < / i n t > < / v a l u e > < / i t e m > < i t e m > < k e y > < s t r i n g > C A T E G O R � A   D E   A L O J A M I E N T O   D E L   E S T A B L E C I M I E N T O < / s t r i n g > < / k e y > < v a l u e > < i n t > 3 5 7 < / i n t > < / v a l u e > < / i t e m > < i t e m > < k e y > < s t r i n g > F E C H A   D E   I N I C I O < / s t r i n g > < / k e y > < v a l u e > < i n t > 1 3 8 < / i n t > < / v a l u e > < / i t e m > < i t e m > < k e y > < s t r i n g > T I P O   D E   A L O J A M I E N T O < / s t r i n g > < / k e y > < v a l u e > < i n t > 1 7 6 < / i n t > < / v a l u e > < / i t e m > < i t e m > < k e y > < s t r i n g > A F I L I A C I O N E S < / s t r i n g > < / k e y > < v a l u e > < i n t > 1 2 1 < / i n t > < / v a l u e > < / i t e m > < i t e m > < k e y > < s t r i n g > T I P O   D E   A D M I N I S T R A C I � N < / s t r i n g > < / k e y > < v a l u e > < i n t > 1 9 8 < / i n t > < / v a l u e > < / i t e m > < i t e m > < k e y > < s t r i n g > N A T U R A L E Z A   J U R � D I C A < / s t r i n g > < / k e y > < v a l u e > < i n t > 1 7 5 < / i n t > < / v a l u e > < / i t e m > < i t e m > < k e y > < s t r i n g > T O T A L   D E   H A B I T A C I O N E S < / s t r i n g > < / k e y > < v a l u e > < i n t > 1 8 7 < / i n t > < / v a l u e > < / i t e m > < i t e m > < k e y > < s t r i n g > T O T A L   D E   P L A Z A S < / s t r i n g > < / k e y > < v a l u e > < i n t > 1 4 2 < / i n t > < / v a l u e > < / i t e m > < i t e m > < k e y > < s t r i n g > V E N T A S   P O R   A L O J A M I E N T O   E N E R O - D I C I E M B R E   2 0 1 7 < / s t r i n g > < / k e y > < v a l u e > < i n t > 3 5 3 < / i n t > < / v a l u e > < / i t e m > < i t e m > < k e y > < s t r i n g > V E N T A S   P O R   A L O J A M I E N T O   E N E R O - D I C I E M B R E   2 0 1 8 < / s t r i n g > < / k e y > < v a l u e > < i n t > 3 5 3 < / i n t > < / v a l u e > < / i t e m > < i t e m > < k e y > < s t r i n g > V E N T A S   P O R   A L O J A M I E N T O   E N E R O - D I C I E M B R E   2 0 1 9 < / s t r i n g > < / k e y > < v a l u e > < i n t > 3 5 3 < / i n t > < / v a l u e > < / i t e m > < i t e m > < k e y > < s t r i n g > V E N T A S   P O R   A L O J A M I E N T O   D U R A N T E   E L   M E S   D E   L A   E N C U E S T A < / s t r i n g > < / k e y > < v a l u e > < i n t > 4 1 5 < / i n t > < / v a l u e > < / i t e m > < i t e m > < k e y > < s t r i n g > H A B I T A C I O N E S   S I M P L E S   V E N D I D A S < / s t r i n g > < / k e y > < v a l u e > < i n t > 2 4 8 < / i n t > < / v a l u e > < / i t e m > < i t e m > < k e y > < s t r i n g > H A B I T A C I O N E S   D O B L E S   V E N D I D A S < / s t r i n g > < / k e y > < v a l u e > < i n t > 2 4 4 < / i n t > < / v a l u e > < / i t e m > < i t e m > < k e y > < s t r i n g > H A B I T A C I O N E S   T R I P L E S   V E N D I D A S < / s t r i n g > < / k e y > < v a l u e > < i n t > 2 4 4 < / i n t > < / v a l u e > < / i t e m > < i t e m > < k e y > < s t r i n g > H A B I T A C I O N E S   C U A D R U P L E S   V E N D I D A S < / s t r i n g > < / k e y > < v a l u e > < i n t > 2 7 7 < / i n t > < / v a l u e > < / i t e m > < i t e m > < k e y > < s t r i n g > O T R A S   H A B I T A C I O N E S   V E N D I D A S < / s t r i n g > < / k e y > < v a l u e > < i n t > 2 3 8 < / i n t > < / v a l u e > < / i t e m > < i t e m > < k e y > < s t r i n g > T O T A L   H A B I T A C I O N E S   V E N D I D A S < / s t r i n g > < / k e y > < v a l u e > < i n t > 2 3 5 < / i n t > < / v a l u e > < / i t e m > < i t e m > < k e y > < s t r i n g > H A B I T A C I O N E S     S I M P L E S   C O M P L E M E N T A R I A S   V E N D I D A S   E N   E L   M E S   D E   E N C U E S T A < / s t r i n g > < / k e y > < v a l u e > < i n t > 5 2 7 < / i n t > < / v a l u e > < / i t e m > < i t e m > < k e y > < s t r i n g > H A B I T A C I O N E S   D O B L E S   C O M P L E M E N T A R I A S   V E N D I D A S   E N   E L   M E S   D E   E N C U E S T A < / s t r i n g > < / k e y > < v a l u e > < i n t > 5 2 0 < / i n t > < / v a l u e > < / i t e m > < i t e m > < k e y > < s t r i n g > H A B I T A C I O N E S   T R I P L E S   C O M P L E M E N T A R I A S   V E N D I D A S   E N   E L   M E S   D E   E N C U E S T A < / s t r i n g > < / k e y > < v a l u e > < i n t > 5 2 0 < / i n t > < / v a l u e > < / i t e m > < i t e m > < k e y > < s t r i n g > H A B I T A C I O N E S   C U A D R U P L E S   C O M P L E M E N T A R I A S   V E N D I D A S   E N   E L   M E S   D E   E N C U E S T A < / s t r i n g > < / k e y > < v a l u e > < i n t > 5 5 3 < / i n t > < / v a l u e > < / i t e m > < i t e m > < k e y > < s t r i n g > H A B I T A C I O N E S     D E   O T R O   T I P O   C O M P L E M E N T A R I A S   V E N D I D A S   E N   E L   M E S   D E   E N C U E S T A < / s t r i n g > < / k e y > < v a l u e > < i n t > 5 6 2 < / i n t > < / v a l u e > < / i t e m > < i t e m > < k e y > < s t r i n g > C A M A S   S I M P L E S   A D I C I O N A L E S   V E N D I D A S   E N   E L   M E S   D E   E N C U E S T A < / s t r i n g > < / k e y > < v a l u e > < i n t > 4 3 8 < / i n t > < / v a l u e > < / i t e m > < i t e m > < k e y > < s t r i n g > C A M A S   D O B L E S   A D I C I O N A L E S   V E N D I D A S   E N   E L   M E S   D E   E N C U E S T A < / s t r i n g > < / k e y > < v a l u e > < i n t > 4 3 4 < / i n t > < / v a l u e > < / i t e m > < i t e m > < k e y > < s t r i n g > C A M A S   T R I P L E S   A D I C I O N A L E S   V E N D I D A S   E N   E L   M E S   D E   E N C U E S T A < / s t r i n g > < / k e y > < v a l u e > < i n t > 4 3 4 < / i n t > < / v a l u e > < / i t e m > < i t e m > < k e y > < s t r i n g > C A M A S   C U A D R U P L E S   A D I C I O N A L E S   V E N D I D A S   E N   E L   M E S   D E   E N C U E S T A < / s t r i n g > < / k e y > < v a l u e > < i n t > 4 6 7 < / i n t > < / v a l u e > < / i t e m > < i t e m > < k e y > < s t r i n g > C A M A S   D E   O T R O   T I P O   A D I C I O N A L E S   V E N D I D A S   E N   E L   M E S   D E   E N C U E S T A < / s t r i n g > < / k e y > < v a l u e > < i n t > 4 7 3 < / i n t > < / v a l u e > < / i t e m > < i t e m > < k e y > < s t r i n g > L L E G A D A S   E N   E L   M E S   R E S I D E N T E S < / s t r i n g > < / k e y > < v a l u e > < i n t > 2 3 9 < / i n t > < / v a l u e > < / i t e m > < i t e m > < k e y > < s t r i n g > L L E G A D A S   E N   E L   M E S   N O   R E S I D E N T E S < / s t r i n g > < / k e y > < v a l u e > < i n t > 2 6 2 < / i n t > < / v a l u e > < / i t e m > < i t e m > < k e y > < s t r i n g > T O T A L   L L E G A D A S < / s t r i n g > < / k e y > < v a l u e > < i n t > 1 3 9 < / i n t > < / v a l u e > < / i t e m > < i t e m > < k e y > < s t r i n g > P E R N O C T A C I O N E S   R E S I D E N T E S < / s t r i n g > < / k e y > < v a l u e > < i n t > 2 2 4 < / i n t > < / v a l u e > < / i t e m > < i t e m > < k e y > < s t r i n g > P E R N O C T A C I O N E S   N O   R E S I D E N T E S < / s t r i n g > < / k e y > < v a l u e > < i n t > 2 4 7 < / i n t > < / v a l u e > < / i t e m > < i t e m > < k e y > < s t r i n g > T O T A L   P E R N O C T A C I O N E S < / s t r i n g > < / k e y > < v a l u e > < i n t > 1 8 9 < / i n t > < / v a l u e > < / i t e m > < i t e m > < k e y > < s t r i n g > P O S E E   P M S < / s t r i n g > < / k e y > < v a l u e > < i n t > 1 0 5 < / i n t > < / v a l u e > < / i t e m > < i t e m > < k e y > < s t r i n g > P M S < / s t r i n g > < / k e y > < v a l u e > < i n t > 6 3 < / i n t > < / v a l u e > < / i t e m > < i t e m > < k e y > < s t r i n g > E M P L E A D O S   A D M I N I S T R A T I V O S   H O M B R E S   D E   E M P L E O   P E R M A N E N T E < / s t r i n g > < / k e y > < v a l u e > < i n t > 4 5 3 < / i n t > < / v a l u e > < / i t e m > < i t e m > < k e y > < s t r i n g > E M P L E A D O S   A D M I N I S T R A T I V O S   M U J E R E S   D E   E M P L E O   P E R M A N E N T E < / s t r i n g > < / k e y > < v a l u e > < i n t > 4 4 7 < / i n t > < / v a l u e > < / i t e m > < i t e m > < k e y > < s t r i n g > E M P L E A D O S   O P E R A T I V O S   H O M B R E S   D E   E M P L E O   P E R M A N E N T E < / s t r i n g > < / k e y > < v a l u e > < i n t > 4 1 6 < / i n t > < / v a l u e > < / i t e m > < i t e m > < k e y > < s t r i n g > E M P L E A D O S   O P E R A T I V O S   M U J E R E S   D E   E M P L E O   P E R M A N E N T E < / s t r i n g > < / k e y > < v a l u e > < i n t > 4 1 0 < / i n t > < / v a l u e > < / i t e m > < i t e m > < k e y > < s t r i n g > E M P L E A D O S   A D M I N I S T R A T I V O S   H O M B R E S   D E   E M P L E O   T E M P O R A L < / s t r i n g > < / k e y > < v a l u e > < i n t > 4 3 5 < / i n t > < / v a l u e > < / i t e m > < i t e m > < k e y > < s t r i n g > E M P L E A D O S   A D M I N I S T R A T I V O S   M U J E R E S   D E   E M P L E O   T E M P O R A L < / s t r i n g > < / k e y > < v a l u e > < i n t > 4 2 9 < / i n t > < / v a l u e > < / i t e m > < i t e m > < k e y > < s t r i n g > E M P L E A D O S   O P E R A T I V O S   H O M B R E S   D E   E M P L E O   T E M P O R A L < / s t r i n g > < / k e y > < v a l u e > < i n t > 3 9 8 < / i n t > < / v a l u e > < / i t e m > < i t e m > < k e y > < s t r i n g > E M P L E A D O S   O P E R A T I V O S   M U J E R E S   D E   E M P L E O   T E M P O R A L < / s t r i n g > < / k e y > < v a l u e > < i n t > 3 9 2 < / i n t > < / v a l u e > < / i t e m > < i t e m > < k e y > < s t r i n g > E M P L E A D O S   A D M I N I S T R A T I V O S   H O M B R E S   D E   E M P L E O   E V E N T U A L < / s t r i n g > < / k e y > < v a l u e > < i n t > 4 3 2 < / i n t > < / v a l u e > < / i t e m > < i t e m > < k e y > < s t r i n g > E M P L E A D O S   A D M I N I S T R A T I V O S   M U J E R E S   D E   E M P L E O   E V E N T U A L < / s t r i n g > < / k e y > < v a l u e > < i n t > 4 2 6 < / i n t > < / v a l u e > < / i t e m > < i t e m > < k e y > < s t r i n g > E M P L E A D O S   O P E R A T I V O S   H O M B R E S   D E   E M P L E O   E V E N T U A L < / s t r i n g > < / k e y > < v a l u e > < i n t > 3 9 5 < / i n t > < / v a l u e > < / i t e m > < i t e m > < k e y > < s t r i n g > E M P L E A D O S   O P E R A T I V O S   M U J E R E S   D E   E M P L E O   E V E N T U A L < / s t r i n g > < / k e y > < v a l u e > < i n t > 3 8 9 < / i n t > < / v a l u e > < / i t e m > < i t e m > < k e y > < s t r i n g > E M P L E O S < / s t r i n g > < / k e y > < v a l u e > < i n t > 9 3 < / i n t > < / v a l u e > < / i t e m > < i t e m > < k e y > < s t r i n g > H A B I T A C I O N E S   S E N C I L L A S   R E S E R V A D A S   S I G U I E N T E   M E S < / s t r i n g > < / k e y > < v a l u e > < i n t > 3 7 2 < / i n t > < / v a l u e > < / i t e m > < i t e m > < k e y > < s t r i n g > H A B I T A C I O N E S   D O B L E S   R E S E R V A D A S   S I G U I E N T E   M E S < / s t r i n g > < / k e y > < v a l u e > < i n t > 3 5 5 < / i n t > < / v a l u e > < / i t e m > < i t e m > < k e y > < s t r i n g > H A B I T A C I O N E S   T R I P L E S   R E S E R V A D A S   S I G U I E N T E   M E S < / s t r i n g > < / k e y > < v a l u e > < i n t > 3 5 5 < / i n t > < / v a l u e > < / i t e m > < i t e m > < k e y > < s t r i n g > H A B I T A C I O N E S   C U � D R U P L E S   R E S E R V A D A S   S I G U I E N T E   M E S < / s t r i n g > < / k e y > < v a l u e > < i n t > 3 8 8 < / i n t > < / v a l u e > < / i t e m > < i t e m > < k e y > < s t r i n g > H A B I T A C I O N E S   ( O T R O S )   R E S E R V A D A S   S I G U I E N T E   M E S < / s t r i n g > < / k e y > < v a l u e > < i n t > 3 6 0 < / i n t > < / v a l u e > < / i t e m > < i t e m > < k e y > < s t r i n g > T O T A L   H A B   R E S E R V A D A S < / s t r i n g > < / k e y > < v a l u e > < i n t > 1 8 5 < / i n t > < / v a l u e > < / i t e m > < i t e m > < k e y > < s t r i n g > P E R N O C T A C I O N E S   R E S E R V A D A S   S I G U I E N T E   M E S < / s t r i n g > < / k e y > < v a l u e > < i n t > 3 2 6 < / i n t > < / v a l u e > < / i t e m > < i t e m > < k e y > < s t r i n g > E S P E R A   Q U E   P E R N O C T A C I O N E S < / s t r i n g > < / k e y > < v a l u e > < i n t > 2 2 6 < / i n t > < / v a l u e > < / i t e m > < i t e m > < k e y > < s t r i n g > P O R C E N T A J E   P E R N O C T A C I O N E S < / s t r i n g > < / k e y > < v a l u e > < i n t > 2 2 9 < / i n t > < / v a l u e > < / i t e m > < i t e m > < k e y > < s t r i n g > E S P E C T A T I V A   P E R N O C T A C I O N E S < / s t r i n g > < / k e y > < v a l u e > < i n t > 2 3 0 < / i n t > < / v a l u e > < / i t e m > < i t e m > < k e y > < s t r i n g > E S P E R A   Q U E   T A R I F A S < / s t r i n g > < / k e y > < v a l u e > < i n t > 1 6 3 < / i n t > < / v a l u e > < / i t e m > < i t e m > < k e y > < s t r i n g > P O R C E N T A J E   T A R I F A S < / s t r i n g > < / k e y > < v a l u e > < i n t > 1 6 6 < / i n t > < / v a l u e > < / i t e m > < i t e m > < k e y > < s t r i n g > E S P E C T A T I V A   T A R I F A S < / s t r i n g > < / k e y > < v a l u e > < i n t > 1 6 7 < / i n t > < / v a l u e > < / i t e m > < i t e m > < k e y > < s t r i n g > E S P E R A   Q U E   E M P L E A D O S   A D M I N I S T R A T I V O S < / s t r i n g > < / k e y > < v a l u e > < i n t > 3 0 7 < / i n t > < / v a l u e > < / i t e m > < i t e m > < k e y > < s t r i n g > P O R C E N T A J E   E M P L E A D O S   A D M I N I S T R A T I V O S < / s t r i n g > < / k e y > < v a l u e > < i n t > 3 1 0 < / i n t > < / v a l u e > < / i t e m > < i t e m > < k e y > < s t r i n g > E S P E C T A T I V A   E M P L E A D O S   A D M I N I S T R A T I V O S < / s t r i n g > < / k e y > < v a l u e > < i n t > 3 1 1 < / i n t > < / v a l u e > < / i t e m > < i t e m > < k e y > < s t r i n g > E S P E R A   Q U E   E M P L E A D O S   O P E R A T I V O S < / s t r i n g > < / k e y > < v a l u e > < i n t > 2 7 0 < / i n t > < / v a l u e > < / i t e m > < i t e m > < k e y > < s t r i n g > P O R C E N T A J E   E M P L E A D O S   O P E R A T I V O S < / s t r i n g > < / k e y > < v a l u e > < i n t > 2 7 3 < / i n t > < / v a l u e > < / i t e m > < i t e m > < k e y > < s t r i n g > E S P E C T A T I V A   E M P L E A D O S   O P E R A T I V O S < / s t r i n g > < / k e y > < v a l u e > < i n t > 2 7 4 < / i n t > < / v a l u e > < / i t e m > < i t e m > < k e y > < s t r i n g > N U M E R O   D E   H A B I T A C I O N E S   Q U E   E S P E R A   V E N D E R   S I G U I E N T E   F E R I A D O   O   V A C A C I O N < / s t r i n g > < / k e y > < v a l u e > < i n t > 5 4 2 < / i n t > < / v a l u e > < / i t e m > < i t e m > < k e y > < s t r i n g > D O B L E S < / s t r i n g > < / k e y > < v a l u e > < i n t > 8 3 < / i n t > < / v a l u e > < / i t e m > < i t e m > < k e y > < s t r i n g > T R I P L E S < / s t r i n g > < / k e y > < v a l u e > < i n t > 8 3 < / i n t > < / v a l u e > < / i t e m > < i t e m > < k e y > < s t r i n g > C U � D R U P L E < / s t r i n g > < / k e y > < v a l u e > < i n t > 1 0 9 < / i n t > < / v a l u e > < / i t e m > < i t e m > < k e y > < s t r i n g > O T R O < / s t r i n g > < / k e y > < v a l u e > < i n t > 7 1 < / i n t > < / v a l u e > < / i t e m > < i t e m > < k e y > < s t r i n g > C O N G R E S O S < / s t r i n g > < / k e y > < v a l u e > < i n t > 1 1 2 < / i n t > < / v a l u e > < / i t e m > < i t e m > < k e y > < s t r i n g > C O N V E N C I O N E S < / s t r i n g > < / k e y > < v a l u e > < i n t > 1 3 6 < / i n t > < / v a l u e > < / i t e m > < i t e m > < k e y > < s t r i n g > S O C I A L E S < / s t r i n g > < / k e y > < v a l u e > < i n t > 9 4 < / i n t > < / v a l u e > < / i t e m > < i t e m > < k e y > < s t r i n g > O T R O   T I P O   D E   E V E N T O S < / s t r i n g > < / k e y > < v a l u e > < i n t > 1 8 2 < / i n t > < / v a l u e > < / i t e m > < i t e m > < k e y > < s t r i n g > F E C H A < / s t r i n g > < / k e y > < v a l u e > < i n t > 7 6 < / i n t > < / v a l u e > < / i t e m > < i t e m > < k e y > < s t r i n g > D I A S   D E L   M E S < / s t r i n g > < / k e y > < v a l u e > < i n t > 1 1 9 < / i n t > < / v a l u e > < / i t e m > < i t e m > < k e y > < s t r i n g > F E C H A   ( a � o ) < / s t r i n g > < / k e y > < v a l u e > < i n t > 1 1 2 < / i n t > < / v a l u e > < / i t e m > < i t e m > < k e y > < s t r i n g > F E C H A   ( t r i m e s t r e ) < / s t r i n g > < / k e y > < v a l u e > < i n t > 1 4 7 < / i n t > < / v a l u e > < / i t e m > < i t e m > < k e y > < s t r i n g > F E C H A   ( � n d i c e   d e   m e s e s ) < / s t r i n g > < / k e y > < v a l u e > < i n t > 1 8 8 < / i n t > < / v a l u e > < / i t e m > < i t e m > < k e y > < s t r i n g > F E C H A   ( m e s ) < / s t r i n g > < / k e y > < v a l u e > < i n t > 1 1 5 < / i n t > < / v a l u e > < / i t e m > < i t e m > < k e y > < s t r i n g > M E S < / s t r i n g > < / k e y > < v a l u e > < i n t > 6 2 < / i n t > < / v a l u e > < / i t e m > < i t e m > < k e y > < s t r i n g > V E N T A S   P O R   A L O J A M I E N T O   D U R A N T E   E L   M E S   ( M I L E S ) < / s t r i n g > < / k e y > < v a l u e > < i n t > 3 6 1 < / i n t > < / v a l u e > < / i t e m > < i t e m > < k e y > < s t r i n g > A � O < / s t r i n g > < / k e y > < v a l u e > < i n t > 6 5 < / i n t > < / v a l u e > < / i t e m > < / C o l u m n W i d t h s > < C o l u m n D i s p l a y I n d e x > < i t e m > < k e y > < s t r i n g > R A Z � N   S O C I A L < / s t r i n g > < / k e y > < v a l u e > < i n t > 0 < / i n t > < / v a l u e > < / i t e m > < i t e m > < k e y > < s t r i n g > N O M B R E   C O M E R C I A L < / s t r i n g > < / k e y > < v a l u e > < i n t > 1 < / i n t > < / v a l u e > < / i t e m > < i t e m > < k e y > < s t r i n g > R U C < / s t r i n g > < / k e y > < v a l u e > < i n t > 2 < / i n t > < / v a l u e > < / i t e m > < i t e m > < k e y > < s t r i n g > N � M E R O   D E   R E G I S T R O   T U R � S T I C O < / s t r i n g > < / k e y > < v a l u e > < i n t > 3 < / i n t > < / v a l u e > < / i t e m > < i t e m > < k e y > < s t r i n g > P R O V I N C I A < / s t r i n g > < / k e y > < v a l u e > < i n t > 4 < / i n t > < / v a l u e > < / i t e m > < i t e m > < k e y > < s t r i n g > C A N T � N < / s t r i n g > < / k e y > < v a l u e > < i n t > 5 < / i n t > < / v a l u e > < / i t e m > < i t e m > < k e y > < s t r i n g > C I U D A D < / s t r i n g > < / k e y > < v a l u e > < i n t > 6 < / i n t > < / v a l u e > < / i t e m > < i t e m > < k e y > < s t r i n g > P A R R O Q U I A < / s t r i n g > < / k e y > < v a l u e > < i n t > 7 < / i n t > < / v a l u e > < / i t e m > < i t e m > < k e y > < s t r i n g > C A L L E   Y   N � M E R O < / s t r i n g > < / k e y > < v a l u e > < i n t > 8 < / i n t > < / v a l u e > < / i t e m > < i t e m > < k e y > < s t r i n g > T E L � F O N O < / s t r i n g > < / k e y > < v a l u e > < i n t > 9 < / i n t > < / v a l u e > < / i t e m > < i t e m > < k e y > < s t r i n g > C E L U L A R < / s t r i n g > < / k e y > < v a l u e > < i n t > 1 0 < / i n t > < / v a l u e > < / i t e m > < i t e m > < k e y > < s t r i n g > E M A I L < / s t r i n g > < / k e y > < v a l u e > < i n t > 1 1 < / i n t > < / v a l u e > < / i t e m > < i t e m > < k e y > < s t r i n g > P � G I N A   W E B < / s t r i n g > < / k e y > < v a l u e > < i n t > 1 2 < / i n t > < / v a l u e > < / i t e m > < i t e m > < k e y > < s t r i n g > W H A T S A P P < / s t r i n g > < / k e y > < v a l u e > < i n t > 1 3 < / i n t > < / v a l u e > < / i t e m > < i t e m > < k e y > < s t r i n g > T W I T T E R < / s t r i n g > < / k e y > < v a l u e > < i n t > 1 4 < / i n t > < / v a l u e > < / i t e m > < i t e m > < k e y > < s t r i n g > I N S T A G R A M < / s t r i n g > < / k e y > < v a l u e > < i n t > 1 5 < / i n t > < / v a l u e > < / i t e m > < i t e m > < k e y > < s t r i n g > F A C E B O O K < / s t r i n g > < / k e y > < v a l u e > < i n t > 1 6 < / i n t > < / v a l u e > < / i t e m > < i t e m > < k e y > < s t r i n g > N O M B R E S   Y   A P E L L I D O S < / s t r i n g > < / k e y > < v a l u e > < i n t > 1 7 < / i n t > < / v a l u e > < / i t e m > < i t e m > < k e y > < s t r i n g > E M A I L 2 < / s t r i n g > < / k e y > < v a l u e > < i n t > 1 8 < / i n t > < / v a l u e > < / i t e m > < i t e m > < k e y > < s t r i n g > C A R G O < / s t r i n g > < / k e y > < v a l u e > < i n t > 1 9 < / i n t > < / v a l u e > < / i t e m > < i t e m > < k e y > < s t r i n g > T E L � F O N O 2 < / s t r i n g > < / k e y > < v a l u e > < i n t > 2 0 < / i n t > < / v a l u e > < / i t e m > < i t e m > < k e y > < s t r i n g > S E C T O R < / s t r i n g > < / k e y > < v a l u e > < i n t > 2 1 < / i n t > < / v a l u e > < / i t e m > < i t e m > < k e y > < s t r i n g > C A T E G O R � A   D E   A L O J A M I E N T O   D E L   E S T A B L E C I M I E N T O < / s t r i n g > < / k e y > < v a l u e > < i n t > 2 2 < / i n t > < / v a l u e > < / i t e m > < i t e m > < k e y > < s t r i n g > F E C H A   D E   I N I C I O < / s t r i n g > < / k e y > < v a l u e > < i n t > 2 3 < / i n t > < / v a l u e > < / i t e m > < i t e m > < k e y > < s t r i n g > T I P O   D E   A L O J A M I E N T O < / s t r i n g > < / k e y > < v a l u e > < i n t > 2 4 < / i n t > < / v a l u e > < / i t e m > < i t e m > < k e y > < s t r i n g > A F I L I A C I O N E S < / s t r i n g > < / k e y > < v a l u e > < i n t > 2 5 < / i n t > < / v a l u e > < / i t e m > < i t e m > < k e y > < s t r i n g > T I P O   D E   A D M I N I S T R A C I � N < / s t r i n g > < / k e y > < v a l u e > < i n t > 2 6 < / i n t > < / v a l u e > < / i t e m > < i t e m > < k e y > < s t r i n g > N A T U R A L E Z A   J U R � D I C A < / s t r i n g > < / k e y > < v a l u e > < i n t > 2 7 < / i n t > < / v a l u e > < / i t e m > < i t e m > < k e y > < s t r i n g > T O T A L   D E   H A B I T A C I O N E S < / s t r i n g > < / k e y > < v a l u e > < i n t > 2 8 < / i n t > < / v a l u e > < / i t e m > < i t e m > < k e y > < s t r i n g > T O T A L   D E   P L A Z A S < / s t r i n g > < / k e y > < v a l u e > < i n t > 2 9 < / i n t > < / v a l u e > < / i t e m > < i t e m > < k e y > < s t r i n g > V E N T A S   P O R   A L O J A M I E N T O   E N E R O - D I C I E M B R E   2 0 1 7 < / s t r i n g > < / k e y > < v a l u e > < i n t > 3 0 < / i n t > < / v a l u e > < / i t e m > < i t e m > < k e y > < s t r i n g > V E N T A S   P O R   A L O J A M I E N T O   E N E R O - D I C I E M B R E   2 0 1 8 < / s t r i n g > < / k e y > < v a l u e > < i n t > 3 1 < / i n t > < / v a l u e > < / i t e m > < i t e m > < k e y > < s t r i n g > V E N T A S   P O R   A L O J A M I E N T O   E N E R O - D I C I E M B R E   2 0 1 9 < / s t r i n g > < / k e y > < v a l u e > < i n t > 3 2 < / i n t > < / v a l u e > < / i t e m > < i t e m > < k e y > < s t r i n g > V E N T A S   P O R   A L O J A M I E N T O   D U R A N T E   E L   M E S   D E   L A   E N C U E S T A < / s t r i n g > < / k e y > < v a l u e > < i n t > 3 3 < / i n t > < / v a l u e > < / i t e m > < i t e m > < k e y > < s t r i n g > H A B I T A C I O N E S   S I M P L E S   V E N D I D A S < / s t r i n g > < / k e y > < v a l u e > < i n t > 3 4 < / i n t > < / v a l u e > < / i t e m > < i t e m > < k e y > < s t r i n g > H A B I T A C I O N E S   D O B L E S   V E N D I D A S < / s t r i n g > < / k e y > < v a l u e > < i n t > 3 5 < / i n t > < / v a l u e > < / i t e m > < i t e m > < k e y > < s t r i n g > H A B I T A C I O N E S   T R I P L E S   V E N D I D A S < / s t r i n g > < / k e y > < v a l u e > < i n t > 3 6 < / i n t > < / v a l u e > < / i t e m > < i t e m > < k e y > < s t r i n g > H A B I T A C I O N E S   C U A D R U P L E S   V E N D I D A S < / s t r i n g > < / k e y > < v a l u e > < i n t > 3 7 < / i n t > < / v a l u e > < / i t e m > < i t e m > < k e y > < s t r i n g > O T R A S   H A B I T A C I O N E S   V E N D I D A S < / s t r i n g > < / k e y > < v a l u e > < i n t > 3 8 < / i n t > < / v a l u e > < / i t e m > < i t e m > < k e y > < s t r i n g > T O T A L   H A B I T A C I O N E S   V E N D I D A S < / s t r i n g > < / k e y > < v a l u e > < i n t > 3 9 < / i n t > < / v a l u e > < / i t e m > < i t e m > < k e y > < s t r i n g > H A B I T A C I O N E S     S I M P L E S   C O M P L E M E N T A R I A S   V E N D I D A S   E N   E L   M E S   D E   E N C U E S T A < / s t r i n g > < / k e y > < v a l u e > < i n t > 4 0 < / i n t > < / v a l u e > < / i t e m > < i t e m > < k e y > < s t r i n g > H A B I T A C I O N E S   D O B L E S   C O M P L E M E N T A R I A S   V E N D I D A S   E N   E L   M E S   D E   E N C U E S T A < / s t r i n g > < / k e y > < v a l u e > < i n t > 4 1 < / i n t > < / v a l u e > < / i t e m > < i t e m > < k e y > < s t r i n g > H A B I T A C I O N E S   T R I P L E S   C O M P L E M E N T A R I A S   V E N D I D A S   E N   E L   M E S   D E   E N C U E S T A < / s t r i n g > < / k e y > < v a l u e > < i n t > 4 2 < / i n t > < / v a l u e > < / i t e m > < i t e m > < k e y > < s t r i n g > H A B I T A C I O N E S   C U A D R U P L E S   C O M P L E M E N T A R I A S   V E N D I D A S   E N   E L   M E S   D E   E N C U E S T A < / s t r i n g > < / k e y > < v a l u e > < i n t > 4 3 < / i n t > < / v a l u e > < / i t e m > < i t e m > < k e y > < s t r i n g > H A B I T A C I O N E S     D E   O T R O   T I P O   C O M P L E M E N T A R I A S   V E N D I D A S   E N   E L   M E S   D E   E N C U E S T A < / s t r i n g > < / k e y > < v a l u e > < i n t > 4 4 < / i n t > < / v a l u e > < / i t e m > < i t e m > < k e y > < s t r i n g > C A M A S   S I M P L E S   A D I C I O N A L E S   V E N D I D A S   E N   E L   M E S   D E   E N C U E S T A < / s t r i n g > < / k e y > < v a l u e > < i n t > 4 5 < / i n t > < / v a l u e > < / i t e m > < i t e m > < k e y > < s t r i n g > C A M A S   D O B L E S   A D I C I O N A L E S   V E N D I D A S   E N   E L   M E S   D E   E N C U E S T A < / s t r i n g > < / k e y > < v a l u e > < i n t > 4 6 < / i n t > < / v a l u e > < / i t e m > < i t e m > < k e y > < s t r i n g > C A M A S   T R I P L E S   A D I C I O N A L E S   V E N D I D A S   E N   E L   M E S   D E   E N C U E S T A < / s t r i n g > < / k e y > < v a l u e > < i n t > 4 7 < / i n t > < / v a l u e > < / i t e m > < i t e m > < k e y > < s t r i n g > C A M A S   C U A D R U P L E S   A D I C I O N A L E S   V E N D I D A S   E N   E L   M E S   D E   E N C U E S T A < / s t r i n g > < / k e y > < v a l u e > < i n t > 4 8 < / i n t > < / v a l u e > < / i t e m > < i t e m > < k e y > < s t r i n g > C A M A S   D E   O T R O   T I P O   A D I C I O N A L E S   V E N D I D A S   E N   E L   M E S   D E   E N C U E S T A < / s t r i n g > < / k e y > < v a l u e > < i n t > 4 9 < / i n t > < / v a l u e > < / i t e m > < i t e m > < k e y > < s t r i n g > L L E G A D A S   E N   E L   M E S   R E S I D E N T E S < / s t r i n g > < / k e y > < v a l u e > < i n t > 5 0 < / i n t > < / v a l u e > < / i t e m > < i t e m > < k e y > < s t r i n g > L L E G A D A S   E N   E L   M E S   N O   R E S I D E N T E S < / s t r i n g > < / k e y > < v a l u e > < i n t > 5 1 < / i n t > < / v a l u e > < / i t e m > < i t e m > < k e y > < s t r i n g > T O T A L   L L E G A D A S < / s t r i n g > < / k e y > < v a l u e > < i n t > 5 2 < / i n t > < / v a l u e > < / i t e m > < i t e m > < k e y > < s t r i n g > P E R N O C T A C I O N E S   R E S I D E N T E S < / s t r i n g > < / k e y > < v a l u e > < i n t > 5 3 < / i n t > < / v a l u e > < / i t e m > < i t e m > < k e y > < s t r i n g > P E R N O C T A C I O N E S   N O   R E S I D E N T E S < / s t r i n g > < / k e y > < v a l u e > < i n t > 5 4 < / i n t > < / v a l u e > < / i t e m > < i t e m > < k e y > < s t r i n g > T O T A L   P E R N O C T A C I O N E S < / s t r i n g > < / k e y > < v a l u e > < i n t > 5 5 < / i n t > < / v a l u e > < / i t e m > < i t e m > < k e y > < s t r i n g > P O S E E   P M S < / s t r i n g > < / k e y > < v a l u e > < i n t > 5 6 < / i n t > < / v a l u e > < / i t e m > < i t e m > < k e y > < s t r i n g > P M S < / s t r i n g > < / k e y > < v a l u e > < i n t > 5 7 < / i n t > < / v a l u e > < / i t e m > < i t e m > < k e y > < s t r i n g > E M P L E A D O S   A D M I N I S T R A T I V O S   H O M B R E S   D E   E M P L E O   P E R M A N E N T E < / s t r i n g > < / k e y > < v a l u e > < i n t > 5 8 < / i n t > < / v a l u e > < / i t e m > < i t e m > < k e y > < s t r i n g > E M P L E A D O S   A D M I N I S T R A T I V O S   M U J E R E S   D E   E M P L E O   P E R M A N E N T E < / s t r i n g > < / k e y > < v a l u e > < i n t > 5 9 < / i n t > < / v a l u e > < / i t e m > < i t e m > < k e y > < s t r i n g > E M P L E A D O S   O P E R A T I V O S   H O M B R E S   D E   E M P L E O   P E R M A N E N T E < / s t r i n g > < / k e y > < v a l u e > < i n t > 6 0 < / i n t > < / v a l u e > < / i t e m > < i t e m > < k e y > < s t r i n g > E M P L E A D O S   O P E R A T I V O S   M U J E R E S   D E   E M P L E O   P E R M A N E N T E < / s t r i n g > < / k e y > < v a l u e > < i n t > 6 1 < / i n t > < / v a l u e > < / i t e m > < i t e m > < k e y > < s t r i n g > E M P L E A D O S   A D M I N I S T R A T I V O S   H O M B R E S   D E   E M P L E O   T E M P O R A L < / s t r i n g > < / k e y > < v a l u e > < i n t > 6 2 < / i n t > < / v a l u e > < / i t e m > < i t e m > < k e y > < s t r i n g > E M P L E A D O S   A D M I N I S T R A T I V O S   M U J E R E S   D E   E M P L E O   T E M P O R A L < / s t r i n g > < / k e y > < v a l u e > < i n t > 6 3 < / i n t > < / v a l u e > < / i t e m > < i t e m > < k e y > < s t r i n g > E M P L E A D O S   O P E R A T I V O S   H O M B R E S   D E   E M P L E O   T E M P O R A L < / s t r i n g > < / k e y > < v a l u e > < i n t > 6 4 < / i n t > < / v a l u e > < / i t e m > < i t e m > < k e y > < s t r i n g > E M P L E A D O S   O P E R A T I V O S   M U J E R E S   D E   E M P L E O   T E M P O R A L < / s t r i n g > < / k e y > < v a l u e > < i n t > 6 5 < / i n t > < / v a l u e > < / i t e m > < i t e m > < k e y > < s t r i n g > E M P L E A D O S   A D M I N I S T R A T I V O S   H O M B R E S   D E   E M P L E O   E V E N T U A L < / s t r i n g > < / k e y > < v a l u e > < i n t > 6 6 < / i n t > < / v a l u e > < / i t e m > < i t e m > < k e y > < s t r i n g > E M P L E A D O S   A D M I N I S T R A T I V O S   M U J E R E S   D E   E M P L E O   E V E N T U A L < / s t r i n g > < / k e y > < v a l u e > < i n t > 6 7 < / i n t > < / v a l u e > < / i t e m > < i t e m > < k e y > < s t r i n g > E M P L E A D O S   O P E R A T I V O S   H O M B R E S   D E   E M P L E O   E V E N T U A L < / s t r i n g > < / k e y > < v a l u e > < i n t > 6 8 < / i n t > < / v a l u e > < / i t e m > < i t e m > < k e y > < s t r i n g > E M P L E A D O S   O P E R A T I V O S   M U J E R E S   D E   E M P L E O   E V E N T U A L < / s t r i n g > < / k e y > < v a l u e > < i n t > 6 9 < / i n t > < / v a l u e > < / i t e m > < i t e m > < k e y > < s t r i n g > E M P L E O S < / s t r i n g > < / k e y > < v a l u e > < i n t > 7 0 < / i n t > < / v a l u e > < / i t e m > < i t e m > < k e y > < s t r i n g > H A B I T A C I O N E S   S E N C I L L A S   R E S E R V A D A S   S I G U I E N T E   M E S < / s t r i n g > < / k e y > < v a l u e > < i n t > 7 1 < / i n t > < / v a l u e > < / i t e m > < i t e m > < k e y > < s t r i n g > H A B I T A C I O N E S   D O B L E S   R E S E R V A D A S   S I G U I E N T E   M E S < / s t r i n g > < / k e y > < v a l u e > < i n t > 7 2 < / i n t > < / v a l u e > < / i t e m > < i t e m > < k e y > < s t r i n g > H A B I T A C I O N E S   T R I P L E S   R E S E R V A D A S   S I G U I E N T E   M E S < / s t r i n g > < / k e y > < v a l u e > < i n t > 7 3 < / i n t > < / v a l u e > < / i t e m > < i t e m > < k e y > < s t r i n g > H A B I T A C I O N E S   C U � D R U P L E S   R E S E R V A D A S   S I G U I E N T E   M E S < / s t r i n g > < / k e y > < v a l u e > < i n t > 7 4 < / i n t > < / v a l u e > < / i t e m > < i t e m > < k e y > < s t r i n g > H A B I T A C I O N E S   ( O T R O S )   R E S E R V A D A S   S I G U I E N T E   M E S < / s t r i n g > < / k e y > < v a l u e > < i n t > 7 5 < / i n t > < / v a l u e > < / i t e m > < i t e m > < k e y > < s t r i n g > T O T A L   H A B   R E S E R V A D A S < / s t r i n g > < / k e y > < v a l u e > < i n t > 7 6 < / i n t > < / v a l u e > < / i t e m > < i t e m > < k e y > < s t r i n g > P E R N O C T A C I O N E S   R E S E R V A D A S   S I G U I E N T E   M E S < / s t r i n g > < / k e y > < v a l u e > < i n t > 7 7 < / i n t > < / v a l u e > < / i t e m > < i t e m > < k e y > < s t r i n g > E S P E R A   Q U E   P E R N O C T A C I O N E S < / s t r i n g > < / k e y > < v a l u e > < i n t > 7 8 < / i n t > < / v a l u e > < / i t e m > < i t e m > < k e y > < s t r i n g > P O R C E N T A J E   P E R N O C T A C I O N E S < / s t r i n g > < / k e y > < v a l u e > < i n t > 7 9 < / i n t > < / v a l u e > < / i t e m > < i t e m > < k e y > < s t r i n g > E S P E C T A T I V A   P E R N O C T A C I O N E S < / s t r i n g > < / k e y > < v a l u e > < i n t > 8 0 < / i n t > < / v a l u e > < / i t e m > < i t e m > < k e y > < s t r i n g > E S P E R A   Q U E   T A R I F A S < / s t r i n g > < / k e y > < v a l u e > < i n t > 8 1 < / i n t > < / v a l u e > < / i t e m > < i t e m > < k e y > < s t r i n g > P O R C E N T A J E   T A R I F A S < / s t r i n g > < / k e y > < v a l u e > < i n t > 8 2 < / i n t > < / v a l u e > < / i t e m > < i t e m > < k e y > < s t r i n g > E S P E C T A T I V A   T A R I F A S < / s t r i n g > < / k e y > < v a l u e > < i n t > 8 3 < / i n t > < / v a l u e > < / i t e m > < i t e m > < k e y > < s t r i n g > E S P E R A   Q U E   E M P L E A D O S   A D M I N I S T R A T I V O S < / s t r i n g > < / k e y > < v a l u e > < i n t > 8 4 < / i n t > < / v a l u e > < / i t e m > < i t e m > < k e y > < s t r i n g > P O R C E N T A J E   E M P L E A D O S   A D M I N I S T R A T I V O S < / s t r i n g > < / k e y > < v a l u e > < i n t > 8 5 < / i n t > < / v a l u e > < / i t e m > < i t e m > < k e y > < s t r i n g > E S P E C T A T I V A   E M P L E A D O S   A D M I N I S T R A T I V O S < / s t r i n g > < / k e y > < v a l u e > < i n t > 8 6 < / i n t > < / v a l u e > < / i t e m > < i t e m > < k e y > < s t r i n g > E S P E R A   Q U E   E M P L E A D O S   O P E R A T I V O S < / s t r i n g > < / k e y > < v a l u e > < i n t > 8 7 < / i n t > < / v a l u e > < / i t e m > < i t e m > < k e y > < s t r i n g > P O R C E N T A J E   E M P L E A D O S   O P E R A T I V O S < / s t r i n g > < / k e y > < v a l u e > < i n t > 8 8 < / i n t > < / v a l u e > < / i t e m > < i t e m > < k e y > < s t r i n g > E S P E C T A T I V A   E M P L E A D O S   O P E R A T I V O S < / s t r i n g > < / k e y > < v a l u e > < i n t > 8 9 < / i n t > < / v a l u e > < / i t e m > < i t e m > < k e y > < s t r i n g > N U M E R O   D E   H A B I T A C I O N E S   Q U E   E S P E R A   V E N D E R   S I G U I E N T E   F E R I A D O   O   V A C A C I O N < / s t r i n g > < / k e y > < v a l u e > < i n t > 9 0 < / i n t > < / v a l u e > < / i t e m > < i t e m > < k e y > < s t r i n g > D O B L E S < / s t r i n g > < / k e y > < v a l u e > < i n t > 9 1 < / i n t > < / v a l u e > < / i t e m > < i t e m > < k e y > < s t r i n g > T R I P L E S < / s t r i n g > < / k e y > < v a l u e > < i n t > 9 2 < / i n t > < / v a l u e > < / i t e m > < i t e m > < k e y > < s t r i n g > C U � D R U P L E < / s t r i n g > < / k e y > < v a l u e > < i n t > 9 3 < / i n t > < / v a l u e > < / i t e m > < i t e m > < k e y > < s t r i n g > O T R O < / s t r i n g > < / k e y > < v a l u e > < i n t > 9 4 < / i n t > < / v a l u e > < / i t e m > < i t e m > < k e y > < s t r i n g > C O N G R E S O S < / s t r i n g > < / k e y > < v a l u e > < i n t > 9 5 < / i n t > < / v a l u e > < / i t e m > < i t e m > < k e y > < s t r i n g > C O N V E N C I O N E S < / s t r i n g > < / k e y > < v a l u e > < i n t > 9 6 < / i n t > < / v a l u e > < / i t e m > < i t e m > < k e y > < s t r i n g > S O C I A L E S < / s t r i n g > < / k e y > < v a l u e > < i n t > 9 7 < / i n t > < / v a l u e > < / i t e m > < i t e m > < k e y > < s t r i n g > O T R O   T I P O   D E   E V E N T O S < / s t r i n g > < / k e y > < v a l u e > < i n t > 9 8 < / i n t > < / v a l u e > < / i t e m > < i t e m > < k e y > < s t r i n g > F E C H A < / s t r i n g > < / k e y > < v a l u e > < i n t > 9 9 < / i n t > < / v a l u e > < / i t e m > < i t e m > < k e y > < s t r i n g > D I A S   D E L   M E S < / s t r i n g > < / k e y > < v a l u e > < i n t > 1 0 0 < / i n t > < / v a l u e > < / i t e m > < i t e m > < k e y > < s t r i n g > F E C H A   ( a � o ) < / s t r i n g > < / k e y > < v a l u e > < i n t > 1 0 1 < / i n t > < / v a l u e > < / i t e m > < i t e m > < k e y > < s t r i n g > F E C H A   ( t r i m e s t r e ) < / s t r i n g > < / k e y > < v a l u e > < i n t > 1 0 2 < / i n t > < / v a l u e > < / i t e m > < i t e m > < k e y > < s t r i n g > F E C H A   ( � n d i c e   d e   m e s e s ) < / s t r i n g > < / k e y > < v a l u e > < i n t > 1 0 3 < / i n t > < / v a l u e > < / i t e m > < i t e m > < k e y > < s t r i n g > F E C H A   ( m e s ) < / s t r i n g > < / k e y > < v a l u e > < i n t > 1 0 4 < / i n t > < / v a l u e > < / i t e m > < i t e m > < k e y > < s t r i n g > M E S < / s t r i n g > < / k e y > < v a l u e > < i n t > 1 0 5 < / i n t > < / v a l u e > < / i t e m > < i t e m > < k e y > < s t r i n g > V E N T A S   P O R   A L O J A M I E N T O   D U R A N T E   E L   M E S   ( M I L E S ) < / s t r i n g > < / k e y > < v a l u e > < i n t > 1 0 6 < / i n t > < / v a l u e > < / i t e m > < i t e m > < k e y > < s t r i n g > A � O < / s t r i n g > < / k e y > < v a l u e > < i n t > 1 0 7 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3 8 9 1 e 3 e 4 - 2 2 7 f - 4 2 3 b - b 6 8 3 - f 6 f 1 e 1 3 e d 1 b 9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T a b l e O r d e r " > < C u s t o m C o n t e n t > < ! [ C D A T A [ B a s e _ E n c u e s t a s ] ] > < / C u s t o m C o n t e n t > < / G e m i n i > 
</file>

<file path=customXml/item62.xml>��< ? x m l   v e r s i o n = " 1 . 0 "   e n c o d i n g = " U T F - 1 6 " ? > < G e m i n i   x m l n s = " h t t p : / / g e m i n i / p i v o t c u s t o m i z a t i o n / a 0 1 0 2 d 7 1 - 1 f 6 c - 4 c a e - b a 6 4 - 5 b 6 a 8 b a b c e 7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7 b 6 b 3 0 4 7 - b 0 0 8 - 4 1 8 0 - a 7 2 6 - 3 2 8 3 a f 6 a 5 a e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 B a s e _ E n c u e s t a s 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d c 6 c 8 3 b 9 - d c 3 f - 4 7 a 9 - a c c 0 - d f 9 1 b a d 4 c a 3 1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6.xml>��< ? x m l   v e r s i o n = " 1 . 0 "   e n c o d i n g = " U T F - 1 6 " ? > < G e m i n i   x m l n s = " h t t p : / / g e m i n i / p i v o t c u s t o m i z a t i o n / 7 d 4 c 7 d e 8 - 8 e 5 1 - 4 c c c - a 5 8 1 - e 5 c 3 1 a 1 c 0 9 3 6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8 6 a 5 b 7 d 2 - f 0 e 2 - 4 2 5 b - 8 4 e 4 - b 9 6 8 a 7 1 3 6 c f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f 6 8 4 3 1 e a - 9 b 7 d - 4 c 5 b - 8 0 8 f - 0 d a c 6 3 2 e f d 6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8 1 f 2 9 c 1 b - 9 c 1 f - 4 6 e d - b 7 8 8 - 3 8 c 5 0 5 1 a 8 d 3 c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4 e 2 6 8 5 b b - b 4 4 2 - 4 4 0 7 - b 1 0 e - e 9 a 2 9 f f e 3 a f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b 3 f b 0 f 0 d - f 0 a 4 - 4 5 c c - 8 9 2 9 - 6 4 f d a 0 e d 8 2 3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1.xml>��< ? x m l   v e r s i o n = " 1 . 0 "   e n c o d i n g = " U T F - 1 6 " ? > < G e m i n i   x m l n s = " h t t p : / / g e m i n i / p i v o t c u s t o m i z a t i o n / C l i e n t W i n d o w X M L " > < C u s t o m C o n t e n t > < ! [ C D A T A [ B a s e _ E n c u e s t a s ] ] > < / C u s t o m C o n t e n t > < / G e m i n i > 
</file>

<file path=customXml/item72.xml>��< ? x m l   v e r s i o n = " 1 . 0 "   e n c o d i n g = " U T F - 1 6 " ? > < G e m i n i   x m l n s = " h t t p : / / g e m i n i / p i v o t c u s t o m i z a t i o n / 6 4 e 8 d 4 a 5 - 6 0 a 3 - 4 8 b 2 - 9 f 8 0 - c c b 4 5 8 4 b f 9 8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4 f 2 0 8 8 d 4 - 3 9 a 7 - 4 9 a a - b 8 f 6 - c b 2 6 a 1 c d 1 4 a e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2 c 6 2 7 d 5 6 - 9 9 2 3 - 4 0 8 a - 9 0 f a - 7 1 b 2 a e 3 c f f 4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4 d a 2 f f 3 8 - 9 a b a - 4 8 d 2 - b 0 f 1 - 4 f 1 0 e c 4 c 6 4 c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6.xml>��< ? x m l   v e r s i o n = " 1 . 0 "   e n c o d i n g = " U T F - 1 6 " ? > < G e m i n i   x m l n s = " h t t p : / / g e m i n i / p i v o t c u s t o m i z a t i o n / a 8 c 6 f 3 b 9 - b 2 2 6 - 4 f 8 d - b 4 0 d - f b b 8 2 9 0 2 c 2 2 c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4 f c 7 4 a 8 9 - 7 5 4 2 - 4 c c f - a b 3 6 - 8 5 b d 8 3 4 0 9 b d 1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9 5 5 4 2 5 c 7 - 1 8 8 2 - 4 9 2 e - 9 a 5 f - 2 a 5 b 0 2 8 6 c a c 3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a 0 2 1 7 d 7 8 - 3 b b 5 - 4 6 d d - b e b 3 - d 5 4 9 a b c 7 d e f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5 3 c a f 1 2 e - 8 4 b 5 - 4 9 7 2 - 8 f b 0 - 2 d 0 e 5 f d b 3 0 7 3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1.xml>��< ? x m l   v e r s i o n = " 1 . 0 "   e n c o d i n g = " U T F - 1 6 " ? > < G e m i n i   x m l n s = " h t t p : / / g e m i n i / p i v o t c u s t o m i z a t i o n / 4 3 e 2 5 9 b 5 - e f 8 d - 4 8 7 b - b 6 a 1 - 9 0 c d 1 0 e 8 5 c 2 9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b d 3 8 0 3 3 7 - 8 9 1 4 - 4 2 f 8 - 9 a c b - b 3 0 b 3 c a f 0 d c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9 3 0 b f d 8 2 - f e d e - 4 3 9 a - a 9 b 6 - f 8 a 5 e 2 b a 9 0 1 6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4.xml>��< ? x m l   v e r s i o n = " 1 . 0 "   e n c o d i n g = " U T F - 1 6 " ? > < G e m i n i   x m l n s = " h t t p : / / g e m i n i / p i v o t c u s t o m i z a t i o n / b 3 c 5 f a 7 7 - 9 0 7 a - 4 d 8 0 - 9 b 4 e - 0 e 0 7 c 6 a f 3 f a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5.xml>��< ? x m l   v e r s i o n = " 1 . 0 "   e n c o d i n g = " U T F - 1 6 " ? > < G e m i n i   x m l n s = " h t t p : / / g e m i n i / p i v o t c u s t o m i z a t i o n / 2 7 6 0 2 2 3 b - 7 e a b - 4 e d 4 - b 9 d c - a 9 8 e 7 5 4 0 4 e d e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7.xml>��< ? x m l   v e r s i o n = " 1 . 0 "   e n c o d i n g = " U T F - 1 6 " ? > < G e m i n i   x m l n s = " h t t p : / / g e m i n i / p i v o t c u s t o m i z a t i o n / 1 9 0 9 9 0 4 8 - b 3 d e - 4 c 9 8 - a 5 1 9 - 0 6 6 6 c d 7 7 3 1 d 0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8.xml>��< ? x m l   v e r s i o n = " 1 . 0 "   e n c o d i n g = " U T F - 1 6 " ? > < G e m i n i   x m l n s = " h t t p : / / g e m i n i / p i v o t c u s t o m i z a t i o n / 1 5 0 5 9 1 d a - e 7 a e - 4 c 0 3 - a e 6 b - 3 f b d 9 d e 9 e f c f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d b c 9 0 c 5 1 - 8 0 e a - 4 9 a 0 - 8 3 f f - c 2 a 2 b 1 b c 4 b a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b 4 9 8 a 8 d f - 0 7 0 a - 4 0 4 8 - b f 1 3 - d e 3 2 c 3 a 8 a c 0 0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5 a d 3 d 9 4 c - 2 5 8 4 - 4 b e 6 - a e 9 8 - d b 2 3 a a 8 1 2 b a c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9B8D95EC-F43A-4A84-9BBD-192C76621708}">
  <ds:schemaRefs/>
</ds:datastoreItem>
</file>

<file path=customXml/itemProps10.xml><?xml version="1.0" encoding="utf-8"?>
<ds:datastoreItem xmlns:ds="http://schemas.openxmlformats.org/officeDocument/2006/customXml" ds:itemID="{4E404539-6C38-49D0-B348-31B2A3B20528}">
  <ds:schemaRefs/>
</ds:datastoreItem>
</file>

<file path=customXml/itemProps11.xml><?xml version="1.0" encoding="utf-8"?>
<ds:datastoreItem xmlns:ds="http://schemas.openxmlformats.org/officeDocument/2006/customXml" ds:itemID="{83CAFA9D-CC61-4C50-AF91-E1E3B6D9A8BB}">
  <ds:schemaRefs/>
</ds:datastoreItem>
</file>

<file path=customXml/itemProps12.xml><?xml version="1.0" encoding="utf-8"?>
<ds:datastoreItem xmlns:ds="http://schemas.openxmlformats.org/officeDocument/2006/customXml" ds:itemID="{1BAF37C9-3500-45F4-A8C9-63D4CD7D0E18}">
  <ds:schemaRefs/>
</ds:datastoreItem>
</file>

<file path=customXml/itemProps13.xml><?xml version="1.0" encoding="utf-8"?>
<ds:datastoreItem xmlns:ds="http://schemas.openxmlformats.org/officeDocument/2006/customXml" ds:itemID="{017002CA-FCD4-4660-B2B9-12FA912E7483}">
  <ds:schemaRefs/>
</ds:datastoreItem>
</file>

<file path=customXml/itemProps14.xml><?xml version="1.0" encoding="utf-8"?>
<ds:datastoreItem xmlns:ds="http://schemas.openxmlformats.org/officeDocument/2006/customXml" ds:itemID="{63BE885F-1476-47F9-9E3D-ED2611601B0C}">
  <ds:schemaRefs/>
</ds:datastoreItem>
</file>

<file path=customXml/itemProps15.xml><?xml version="1.0" encoding="utf-8"?>
<ds:datastoreItem xmlns:ds="http://schemas.openxmlformats.org/officeDocument/2006/customXml" ds:itemID="{8AE97346-8CAA-4D6E-A3A9-1358B510766F}">
  <ds:schemaRefs/>
</ds:datastoreItem>
</file>

<file path=customXml/itemProps16.xml><?xml version="1.0" encoding="utf-8"?>
<ds:datastoreItem xmlns:ds="http://schemas.openxmlformats.org/officeDocument/2006/customXml" ds:itemID="{BBCF5271-D17D-46B7-BE95-0EC53CD6ECAE}">
  <ds:schemaRefs/>
</ds:datastoreItem>
</file>

<file path=customXml/itemProps17.xml><?xml version="1.0" encoding="utf-8"?>
<ds:datastoreItem xmlns:ds="http://schemas.openxmlformats.org/officeDocument/2006/customXml" ds:itemID="{AA0EE1AA-AF51-49FA-B050-ECBCDC271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666f3f-5206-4fd6-8012-b99f4906b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8.xml><?xml version="1.0" encoding="utf-8"?>
<ds:datastoreItem xmlns:ds="http://schemas.openxmlformats.org/officeDocument/2006/customXml" ds:itemID="{59DB6F0B-6886-492B-B08D-A62636705AE2}">
  <ds:schemaRefs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e666f3f-5206-4fd6-8012-b99f4906bcd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19.xml><?xml version="1.0" encoding="utf-8"?>
<ds:datastoreItem xmlns:ds="http://schemas.openxmlformats.org/officeDocument/2006/customXml" ds:itemID="{419B2713-FEBD-48B1-B71F-0A7B378A1239}">
  <ds:schemaRefs/>
</ds:datastoreItem>
</file>

<file path=customXml/itemProps2.xml><?xml version="1.0" encoding="utf-8"?>
<ds:datastoreItem xmlns:ds="http://schemas.openxmlformats.org/officeDocument/2006/customXml" ds:itemID="{31A5024A-AF7D-4601-B8C1-CEB7179156D4}">
  <ds:schemaRefs/>
</ds:datastoreItem>
</file>

<file path=customXml/itemProps20.xml><?xml version="1.0" encoding="utf-8"?>
<ds:datastoreItem xmlns:ds="http://schemas.openxmlformats.org/officeDocument/2006/customXml" ds:itemID="{0D81A038-4668-42E5-B675-193B06A1BC15}">
  <ds:schemaRefs/>
</ds:datastoreItem>
</file>

<file path=customXml/itemProps21.xml><?xml version="1.0" encoding="utf-8"?>
<ds:datastoreItem xmlns:ds="http://schemas.openxmlformats.org/officeDocument/2006/customXml" ds:itemID="{D67C7EE5-4637-4B20-B01B-04FFB096B023}">
  <ds:schemaRefs/>
</ds:datastoreItem>
</file>

<file path=customXml/itemProps22.xml><?xml version="1.0" encoding="utf-8"?>
<ds:datastoreItem xmlns:ds="http://schemas.openxmlformats.org/officeDocument/2006/customXml" ds:itemID="{DDFBCB70-913D-4125-8484-8E4EC1E93062}">
  <ds:schemaRefs/>
</ds:datastoreItem>
</file>

<file path=customXml/itemProps23.xml><?xml version="1.0" encoding="utf-8"?>
<ds:datastoreItem xmlns:ds="http://schemas.openxmlformats.org/officeDocument/2006/customXml" ds:itemID="{891D712A-6232-4B22-9BA8-CCE9CCC8B058}">
  <ds:schemaRefs>
    <ds:schemaRef ds:uri="http://schemas.microsoft.com/sharepoint/v3/contenttype/forms"/>
  </ds:schemaRefs>
</ds:datastoreItem>
</file>

<file path=customXml/itemProps24.xml><?xml version="1.0" encoding="utf-8"?>
<ds:datastoreItem xmlns:ds="http://schemas.openxmlformats.org/officeDocument/2006/customXml" ds:itemID="{34291D6E-3EE6-461D-BC77-8B184B9B4CDA}">
  <ds:schemaRefs/>
</ds:datastoreItem>
</file>

<file path=customXml/itemProps25.xml><?xml version="1.0" encoding="utf-8"?>
<ds:datastoreItem xmlns:ds="http://schemas.openxmlformats.org/officeDocument/2006/customXml" ds:itemID="{B04F62A9-824D-4218-A339-3DA3F5D74D03}">
  <ds:schemaRefs/>
</ds:datastoreItem>
</file>

<file path=customXml/itemProps26.xml><?xml version="1.0" encoding="utf-8"?>
<ds:datastoreItem xmlns:ds="http://schemas.openxmlformats.org/officeDocument/2006/customXml" ds:itemID="{C626DB5C-E7D8-44BD-99F4-6A59CF2E5283}">
  <ds:schemaRefs/>
</ds:datastoreItem>
</file>

<file path=customXml/itemProps27.xml><?xml version="1.0" encoding="utf-8"?>
<ds:datastoreItem xmlns:ds="http://schemas.openxmlformats.org/officeDocument/2006/customXml" ds:itemID="{4F4ED537-F523-41AC-B949-2C1574B9FD2F}">
  <ds:schemaRefs/>
</ds:datastoreItem>
</file>

<file path=customXml/itemProps28.xml><?xml version="1.0" encoding="utf-8"?>
<ds:datastoreItem xmlns:ds="http://schemas.openxmlformats.org/officeDocument/2006/customXml" ds:itemID="{5AD52861-99E2-4328-847D-E579C5858D54}">
  <ds:schemaRefs/>
</ds:datastoreItem>
</file>

<file path=customXml/itemProps29.xml><?xml version="1.0" encoding="utf-8"?>
<ds:datastoreItem xmlns:ds="http://schemas.openxmlformats.org/officeDocument/2006/customXml" ds:itemID="{FEEE564E-360F-44B9-A2BB-FECB1B859E51}">
  <ds:schemaRefs/>
</ds:datastoreItem>
</file>

<file path=customXml/itemProps3.xml><?xml version="1.0" encoding="utf-8"?>
<ds:datastoreItem xmlns:ds="http://schemas.openxmlformats.org/officeDocument/2006/customXml" ds:itemID="{2FFC41D5-DC5A-41BF-B56B-C9B55F668B1E}">
  <ds:schemaRefs/>
</ds:datastoreItem>
</file>

<file path=customXml/itemProps30.xml><?xml version="1.0" encoding="utf-8"?>
<ds:datastoreItem xmlns:ds="http://schemas.openxmlformats.org/officeDocument/2006/customXml" ds:itemID="{AD6B7006-9939-40E0-A9D8-F236891F2D79}">
  <ds:schemaRefs/>
</ds:datastoreItem>
</file>

<file path=customXml/itemProps31.xml><?xml version="1.0" encoding="utf-8"?>
<ds:datastoreItem xmlns:ds="http://schemas.openxmlformats.org/officeDocument/2006/customXml" ds:itemID="{3D515867-EDFD-4178-BE95-46EF12025BD2}">
  <ds:schemaRefs/>
</ds:datastoreItem>
</file>

<file path=customXml/itemProps32.xml><?xml version="1.0" encoding="utf-8"?>
<ds:datastoreItem xmlns:ds="http://schemas.openxmlformats.org/officeDocument/2006/customXml" ds:itemID="{9C3296AD-2BE6-45B5-9454-7D0679E2A1B9}">
  <ds:schemaRefs/>
</ds:datastoreItem>
</file>

<file path=customXml/itemProps33.xml><?xml version="1.0" encoding="utf-8"?>
<ds:datastoreItem xmlns:ds="http://schemas.openxmlformats.org/officeDocument/2006/customXml" ds:itemID="{F8D4AAB9-5023-486C-A4A1-FA43DCD56760}">
  <ds:schemaRefs/>
</ds:datastoreItem>
</file>

<file path=customXml/itemProps34.xml><?xml version="1.0" encoding="utf-8"?>
<ds:datastoreItem xmlns:ds="http://schemas.openxmlformats.org/officeDocument/2006/customXml" ds:itemID="{76C68F75-8A7D-48FE-ABE3-A4ECEC3113A4}">
  <ds:schemaRefs/>
</ds:datastoreItem>
</file>

<file path=customXml/itemProps35.xml><?xml version="1.0" encoding="utf-8"?>
<ds:datastoreItem xmlns:ds="http://schemas.openxmlformats.org/officeDocument/2006/customXml" ds:itemID="{FBDEB4C8-3466-4813-8D5B-6333E805CEC0}">
  <ds:schemaRefs/>
</ds:datastoreItem>
</file>

<file path=customXml/itemProps36.xml><?xml version="1.0" encoding="utf-8"?>
<ds:datastoreItem xmlns:ds="http://schemas.openxmlformats.org/officeDocument/2006/customXml" ds:itemID="{3785C509-EEA0-4D16-93E7-36F814718F63}">
  <ds:schemaRefs/>
</ds:datastoreItem>
</file>

<file path=customXml/itemProps37.xml><?xml version="1.0" encoding="utf-8"?>
<ds:datastoreItem xmlns:ds="http://schemas.openxmlformats.org/officeDocument/2006/customXml" ds:itemID="{EB7A7057-7141-4DC1-A463-4D3469087A92}">
  <ds:schemaRefs/>
</ds:datastoreItem>
</file>

<file path=customXml/itemProps38.xml><?xml version="1.0" encoding="utf-8"?>
<ds:datastoreItem xmlns:ds="http://schemas.openxmlformats.org/officeDocument/2006/customXml" ds:itemID="{97557FD7-FE6F-4E47-B845-B7CB6963BD0B}">
  <ds:schemaRefs/>
</ds:datastoreItem>
</file>

<file path=customXml/itemProps39.xml><?xml version="1.0" encoding="utf-8"?>
<ds:datastoreItem xmlns:ds="http://schemas.openxmlformats.org/officeDocument/2006/customXml" ds:itemID="{CE8A665C-4CD9-4B6D-9D7C-5DE2EC2A5B79}">
  <ds:schemaRefs/>
</ds:datastoreItem>
</file>

<file path=customXml/itemProps4.xml><?xml version="1.0" encoding="utf-8"?>
<ds:datastoreItem xmlns:ds="http://schemas.openxmlformats.org/officeDocument/2006/customXml" ds:itemID="{64B35F0A-3BC7-4690-AAB2-DA9BE8D8BED2}">
  <ds:schemaRefs/>
</ds:datastoreItem>
</file>

<file path=customXml/itemProps40.xml><?xml version="1.0" encoding="utf-8"?>
<ds:datastoreItem xmlns:ds="http://schemas.openxmlformats.org/officeDocument/2006/customXml" ds:itemID="{D034BA12-F610-493E-A158-6211D984ABD7}">
  <ds:schemaRefs/>
</ds:datastoreItem>
</file>

<file path=customXml/itemProps41.xml><?xml version="1.0" encoding="utf-8"?>
<ds:datastoreItem xmlns:ds="http://schemas.openxmlformats.org/officeDocument/2006/customXml" ds:itemID="{1ACCE0D1-EA52-428E-82E5-B9E8B84A97A1}">
  <ds:schemaRefs/>
</ds:datastoreItem>
</file>

<file path=customXml/itemProps42.xml><?xml version="1.0" encoding="utf-8"?>
<ds:datastoreItem xmlns:ds="http://schemas.openxmlformats.org/officeDocument/2006/customXml" ds:itemID="{DE6531CE-E69D-4977-BEFE-89A48C8901A0}">
  <ds:schemaRefs/>
</ds:datastoreItem>
</file>

<file path=customXml/itemProps43.xml><?xml version="1.0" encoding="utf-8"?>
<ds:datastoreItem xmlns:ds="http://schemas.openxmlformats.org/officeDocument/2006/customXml" ds:itemID="{66A6064A-EF81-4B61-9CAF-E270ACE05313}">
  <ds:schemaRefs/>
</ds:datastoreItem>
</file>

<file path=customXml/itemProps44.xml><?xml version="1.0" encoding="utf-8"?>
<ds:datastoreItem xmlns:ds="http://schemas.openxmlformats.org/officeDocument/2006/customXml" ds:itemID="{2EAE7A0D-1A84-4B18-9E7C-08511FF2986E}">
  <ds:schemaRefs>
    <ds:schemaRef ds:uri="http://gemini/pivotcustomization/FormulaBarState"/>
  </ds:schemaRefs>
</ds:datastoreItem>
</file>

<file path=customXml/itemProps45.xml><?xml version="1.0" encoding="utf-8"?>
<ds:datastoreItem xmlns:ds="http://schemas.openxmlformats.org/officeDocument/2006/customXml" ds:itemID="{85A7300D-4F6F-4500-A1E0-F7CA40508985}">
  <ds:schemaRefs/>
</ds:datastoreItem>
</file>

<file path=customXml/itemProps46.xml><?xml version="1.0" encoding="utf-8"?>
<ds:datastoreItem xmlns:ds="http://schemas.openxmlformats.org/officeDocument/2006/customXml" ds:itemID="{1A65DDE6-00AD-4C88-A015-0C9E255CF536}">
  <ds:schemaRefs/>
</ds:datastoreItem>
</file>

<file path=customXml/itemProps47.xml><?xml version="1.0" encoding="utf-8"?>
<ds:datastoreItem xmlns:ds="http://schemas.openxmlformats.org/officeDocument/2006/customXml" ds:itemID="{F04740EC-A9DF-4E49-B0D9-6CF27E8D68F1}">
  <ds:schemaRefs/>
</ds:datastoreItem>
</file>

<file path=customXml/itemProps48.xml><?xml version="1.0" encoding="utf-8"?>
<ds:datastoreItem xmlns:ds="http://schemas.openxmlformats.org/officeDocument/2006/customXml" ds:itemID="{08B38227-F0A0-4B5B-91C8-CEDABA605D00}">
  <ds:schemaRefs/>
</ds:datastoreItem>
</file>

<file path=customXml/itemProps49.xml><?xml version="1.0" encoding="utf-8"?>
<ds:datastoreItem xmlns:ds="http://schemas.openxmlformats.org/officeDocument/2006/customXml" ds:itemID="{FF43757F-DB0F-4759-AC34-D8BDAFEF4D7B}">
  <ds:schemaRefs/>
</ds:datastoreItem>
</file>

<file path=customXml/itemProps5.xml><?xml version="1.0" encoding="utf-8"?>
<ds:datastoreItem xmlns:ds="http://schemas.openxmlformats.org/officeDocument/2006/customXml" ds:itemID="{52DD0441-58FF-4D09-BEE6-A315F66CDDFE}">
  <ds:schemaRefs/>
</ds:datastoreItem>
</file>

<file path=customXml/itemProps50.xml><?xml version="1.0" encoding="utf-8"?>
<ds:datastoreItem xmlns:ds="http://schemas.openxmlformats.org/officeDocument/2006/customXml" ds:itemID="{2CD9E1AE-6B2C-4BB4-9087-713663C724D2}">
  <ds:schemaRefs/>
</ds:datastoreItem>
</file>

<file path=customXml/itemProps51.xml><?xml version="1.0" encoding="utf-8"?>
<ds:datastoreItem xmlns:ds="http://schemas.openxmlformats.org/officeDocument/2006/customXml" ds:itemID="{F7E9754A-0F77-48BD-8053-F36B21457E29}">
  <ds:schemaRefs/>
</ds:datastoreItem>
</file>

<file path=customXml/itemProps52.xml><?xml version="1.0" encoding="utf-8"?>
<ds:datastoreItem xmlns:ds="http://schemas.openxmlformats.org/officeDocument/2006/customXml" ds:itemID="{1C06954A-C765-447A-804B-D3C1C409F561}">
  <ds:schemaRefs/>
</ds:datastoreItem>
</file>

<file path=customXml/itemProps53.xml><?xml version="1.0" encoding="utf-8"?>
<ds:datastoreItem xmlns:ds="http://schemas.openxmlformats.org/officeDocument/2006/customXml" ds:itemID="{5A442B69-2784-4F46-8CC5-09B6A4B5632F}">
  <ds:schemaRefs/>
</ds:datastoreItem>
</file>

<file path=customXml/itemProps54.xml><?xml version="1.0" encoding="utf-8"?>
<ds:datastoreItem xmlns:ds="http://schemas.openxmlformats.org/officeDocument/2006/customXml" ds:itemID="{E3D72C6F-AE4A-4540-A905-4D7C03E2E762}">
  <ds:schemaRefs>
    <ds:schemaRef ds:uri="http://gemini/pivotcustomization/TableCountInSandbox"/>
  </ds:schemaRefs>
</ds:datastoreItem>
</file>

<file path=customXml/itemProps55.xml><?xml version="1.0" encoding="utf-8"?>
<ds:datastoreItem xmlns:ds="http://schemas.openxmlformats.org/officeDocument/2006/customXml" ds:itemID="{DD7D9D29-95FF-453B-B6A7-86AAB6E06F81}">
  <ds:schemaRefs/>
</ds:datastoreItem>
</file>

<file path=customXml/itemProps56.xml><?xml version="1.0" encoding="utf-8"?>
<ds:datastoreItem xmlns:ds="http://schemas.openxmlformats.org/officeDocument/2006/customXml" ds:itemID="{782345BD-5BFA-4CF8-8B5D-6099A06CF4BB}">
  <ds:schemaRefs/>
</ds:datastoreItem>
</file>

<file path=customXml/itemProps57.xml><?xml version="1.0" encoding="utf-8"?>
<ds:datastoreItem xmlns:ds="http://schemas.openxmlformats.org/officeDocument/2006/customXml" ds:itemID="{B4DB4CE4-57B3-4BEE-8BF8-50D0DC619179}">
  <ds:schemaRefs>
    <ds:schemaRef ds:uri="http://gemini/pivotcustomization/ManualCalcMode"/>
  </ds:schemaRefs>
</ds:datastoreItem>
</file>

<file path=customXml/itemProps58.xml><?xml version="1.0" encoding="utf-8"?>
<ds:datastoreItem xmlns:ds="http://schemas.openxmlformats.org/officeDocument/2006/customXml" ds:itemID="{8B03CC17-3111-4D8E-9090-BF994DD3952E}">
  <ds:schemaRefs/>
</ds:datastoreItem>
</file>

<file path=customXml/itemProps59.xml><?xml version="1.0" encoding="utf-8"?>
<ds:datastoreItem xmlns:ds="http://schemas.openxmlformats.org/officeDocument/2006/customXml" ds:itemID="{5986BBFC-54E5-4C84-B149-E30F997C2462}">
  <ds:schemaRefs>
    <ds:schemaRef ds:uri="http://gemini/pivotcustomization/ShowHidden"/>
  </ds:schemaRefs>
</ds:datastoreItem>
</file>

<file path=customXml/itemProps6.xml><?xml version="1.0" encoding="utf-8"?>
<ds:datastoreItem xmlns:ds="http://schemas.openxmlformats.org/officeDocument/2006/customXml" ds:itemID="{46C04D07-2164-4C28-AC0C-DB667FE19B9F}">
  <ds:schemaRefs/>
</ds:datastoreItem>
</file>

<file path=customXml/itemProps60.xml><?xml version="1.0" encoding="utf-8"?>
<ds:datastoreItem xmlns:ds="http://schemas.openxmlformats.org/officeDocument/2006/customXml" ds:itemID="{FCF1BF87-59FB-4458-AB44-F725AC2DF731}">
  <ds:schemaRefs/>
</ds:datastoreItem>
</file>

<file path=customXml/itemProps61.xml><?xml version="1.0" encoding="utf-8"?>
<ds:datastoreItem xmlns:ds="http://schemas.openxmlformats.org/officeDocument/2006/customXml" ds:itemID="{549C1BB9-3519-4C62-957E-08FBF4826206}">
  <ds:schemaRefs>
    <ds:schemaRef ds:uri="http://gemini/pivotcustomization/TableOrder"/>
  </ds:schemaRefs>
</ds:datastoreItem>
</file>

<file path=customXml/itemProps62.xml><?xml version="1.0" encoding="utf-8"?>
<ds:datastoreItem xmlns:ds="http://schemas.openxmlformats.org/officeDocument/2006/customXml" ds:itemID="{364D1A61-1A29-4210-A1D7-A6FF7A7D7B49}">
  <ds:schemaRefs/>
</ds:datastoreItem>
</file>

<file path=customXml/itemProps63.xml><?xml version="1.0" encoding="utf-8"?>
<ds:datastoreItem xmlns:ds="http://schemas.openxmlformats.org/officeDocument/2006/customXml" ds:itemID="{1C5B6548-71F9-49AC-9960-E67D4ECAAEFD}">
  <ds:schemaRefs/>
</ds:datastoreItem>
</file>

<file path=customXml/itemProps64.xml><?xml version="1.0" encoding="utf-8"?>
<ds:datastoreItem xmlns:ds="http://schemas.openxmlformats.org/officeDocument/2006/customXml" ds:itemID="{3D2CDAC0-B20B-4CB5-BD06-75C3D45CE916}">
  <ds:schemaRefs/>
</ds:datastoreItem>
</file>

<file path=customXml/itemProps65.xml><?xml version="1.0" encoding="utf-8"?>
<ds:datastoreItem xmlns:ds="http://schemas.openxmlformats.org/officeDocument/2006/customXml" ds:itemID="{DA7EE2D3-7196-4F64-9776-21712F538C60}">
  <ds:schemaRefs/>
</ds:datastoreItem>
</file>

<file path=customXml/itemProps66.xml><?xml version="1.0" encoding="utf-8"?>
<ds:datastoreItem xmlns:ds="http://schemas.openxmlformats.org/officeDocument/2006/customXml" ds:itemID="{554B332C-B658-48A7-9284-0BDE17CD4A1D}">
  <ds:schemaRefs/>
</ds:datastoreItem>
</file>

<file path=customXml/itemProps67.xml><?xml version="1.0" encoding="utf-8"?>
<ds:datastoreItem xmlns:ds="http://schemas.openxmlformats.org/officeDocument/2006/customXml" ds:itemID="{AFBAF5D2-85B4-4BE1-8963-DD08263D50B8}">
  <ds:schemaRefs/>
</ds:datastoreItem>
</file>

<file path=customXml/itemProps68.xml><?xml version="1.0" encoding="utf-8"?>
<ds:datastoreItem xmlns:ds="http://schemas.openxmlformats.org/officeDocument/2006/customXml" ds:itemID="{FFCB0C0A-AC55-4882-879C-D9DBC72C598A}">
  <ds:schemaRefs/>
</ds:datastoreItem>
</file>

<file path=customXml/itemProps69.xml><?xml version="1.0" encoding="utf-8"?>
<ds:datastoreItem xmlns:ds="http://schemas.openxmlformats.org/officeDocument/2006/customXml" ds:itemID="{CE958CB4-C537-4FF0-8730-C57C59EF30F5}">
  <ds:schemaRefs/>
</ds:datastoreItem>
</file>

<file path=customXml/itemProps7.xml><?xml version="1.0" encoding="utf-8"?>
<ds:datastoreItem xmlns:ds="http://schemas.openxmlformats.org/officeDocument/2006/customXml" ds:itemID="{A29D46B4-55FE-44CC-A84D-EB2CA16BA06F}">
  <ds:schemaRefs/>
</ds:datastoreItem>
</file>

<file path=customXml/itemProps70.xml><?xml version="1.0" encoding="utf-8"?>
<ds:datastoreItem xmlns:ds="http://schemas.openxmlformats.org/officeDocument/2006/customXml" ds:itemID="{3E231E86-C23F-40E3-A946-32C6A6E802AF}">
  <ds:schemaRefs/>
</ds:datastoreItem>
</file>

<file path=customXml/itemProps71.xml><?xml version="1.0" encoding="utf-8"?>
<ds:datastoreItem xmlns:ds="http://schemas.openxmlformats.org/officeDocument/2006/customXml" ds:itemID="{79DABCDE-6A5C-4BFD-8B2B-FE06A3F863DC}">
  <ds:schemaRefs>
    <ds:schemaRef ds:uri="http://gemini/pivotcustomization/ClientWindowXML"/>
  </ds:schemaRefs>
</ds:datastoreItem>
</file>

<file path=customXml/itemProps72.xml><?xml version="1.0" encoding="utf-8"?>
<ds:datastoreItem xmlns:ds="http://schemas.openxmlformats.org/officeDocument/2006/customXml" ds:itemID="{57CD7E11-3278-434D-A9F9-F12372EE34B3}">
  <ds:schemaRefs/>
</ds:datastoreItem>
</file>

<file path=customXml/itemProps73.xml><?xml version="1.0" encoding="utf-8"?>
<ds:datastoreItem xmlns:ds="http://schemas.openxmlformats.org/officeDocument/2006/customXml" ds:itemID="{45F41315-C117-4F06-A3DA-3F776B0D6482}">
  <ds:schemaRefs/>
</ds:datastoreItem>
</file>

<file path=customXml/itemProps74.xml><?xml version="1.0" encoding="utf-8"?>
<ds:datastoreItem xmlns:ds="http://schemas.openxmlformats.org/officeDocument/2006/customXml" ds:itemID="{DA76CE7E-68B6-472B-9323-5FFD72632086}">
  <ds:schemaRefs/>
</ds:datastoreItem>
</file>

<file path=customXml/itemProps75.xml><?xml version="1.0" encoding="utf-8"?>
<ds:datastoreItem xmlns:ds="http://schemas.openxmlformats.org/officeDocument/2006/customXml" ds:itemID="{E85EF801-FDA3-4144-BF54-0AFBB6EA7C04}">
  <ds:schemaRefs/>
</ds:datastoreItem>
</file>

<file path=customXml/itemProps76.xml><?xml version="1.0" encoding="utf-8"?>
<ds:datastoreItem xmlns:ds="http://schemas.openxmlformats.org/officeDocument/2006/customXml" ds:itemID="{36B06423-5231-4683-ABF3-8E8776AAD574}">
  <ds:schemaRefs/>
</ds:datastoreItem>
</file>

<file path=customXml/itemProps77.xml><?xml version="1.0" encoding="utf-8"?>
<ds:datastoreItem xmlns:ds="http://schemas.openxmlformats.org/officeDocument/2006/customXml" ds:itemID="{32F9ECDF-1EF2-47F5-A0D6-B9B61F105A2A}">
  <ds:schemaRefs/>
</ds:datastoreItem>
</file>

<file path=customXml/itemProps78.xml><?xml version="1.0" encoding="utf-8"?>
<ds:datastoreItem xmlns:ds="http://schemas.openxmlformats.org/officeDocument/2006/customXml" ds:itemID="{CD65B8B7-BB37-445D-93B5-1F2D146997AE}">
  <ds:schemaRefs/>
</ds:datastoreItem>
</file>

<file path=customXml/itemProps79.xml><?xml version="1.0" encoding="utf-8"?>
<ds:datastoreItem xmlns:ds="http://schemas.openxmlformats.org/officeDocument/2006/customXml" ds:itemID="{15AC517E-42E8-4BAA-8F16-B1F1CA480C55}">
  <ds:schemaRefs/>
</ds:datastoreItem>
</file>

<file path=customXml/itemProps8.xml><?xml version="1.0" encoding="utf-8"?>
<ds:datastoreItem xmlns:ds="http://schemas.openxmlformats.org/officeDocument/2006/customXml" ds:itemID="{7D8CC72F-A05F-415F-9C8E-E94FE97DD3A1}">
  <ds:schemaRefs/>
</ds:datastoreItem>
</file>

<file path=customXml/itemProps80.xml><?xml version="1.0" encoding="utf-8"?>
<ds:datastoreItem xmlns:ds="http://schemas.openxmlformats.org/officeDocument/2006/customXml" ds:itemID="{337C3FA2-EE15-4B08-A896-579B0C7F0A88}">
  <ds:schemaRefs>
    <ds:schemaRef ds:uri="http://gemini/pivotcustomization/LinkedTableUpdateMode"/>
  </ds:schemaRefs>
</ds:datastoreItem>
</file>

<file path=customXml/itemProps81.xml><?xml version="1.0" encoding="utf-8"?>
<ds:datastoreItem xmlns:ds="http://schemas.openxmlformats.org/officeDocument/2006/customXml" ds:itemID="{0D2C5244-3A37-4D28-B2E2-63F08581E9F3}">
  <ds:schemaRefs/>
</ds:datastoreItem>
</file>

<file path=customXml/itemProps82.xml><?xml version="1.0" encoding="utf-8"?>
<ds:datastoreItem xmlns:ds="http://schemas.openxmlformats.org/officeDocument/2006/customXml" ds:itemID="{6CC05DC9-F730-4DEA-9D1C-9E5A5A9A4DC2}">
  <ds:schemaRefs/>
</ds:datastoreItem>
</file>

<file path=customXml/itemProps83.xml><?xml version="1.0" encoding="utf-8"?>
<ds:datastoreItem xmlns:ds="http://schemas.openxmlformats.org/officeDocument/2006/customXml" ds:itemID="{F6EAEF03-64B2-4500-9E9F-363CB8CE9F54}">
  <ds:schemaRefs/>
</ds:datastoreItem>
</file>

<file path=customXml/itemProps84.xml><?xml version="1.0" encoding="utf-8"?>
<ds:datastoreItem xmlns:ds="http://schemas.openxmlformats.org/officeDocument/2006/customXml" ds:itemID="{3999AF72-A76B-46C1-9943-5F007C3F0E9E}">
  <ds:schemaRefs/>
</ds:datastoreItem>
</file>

<file path=customXml/itemProps85.xml><?xml version="1.0" encoding="utf-8"?>
<ds:datastoreItem xmlns:ds="http://schemas.openxmlformats.org/officeDocument/2006/customXml" ds:itemID="{558093C6-90FF-490E-9165-6BBDE4A811C6}">
  <ds:schemaRefs/>
</ds:datastoreItem>
</file>

<file path=customXml/itemProps86.xml><?xml version="1.0" encoding="utf-8"?>
<ds:datastoreItem xmlns:ds="http://schemas.openxmlformats.org/officeDocument/2006/customXml" ds:itemID="{F02EAB3F-27CD-41DF-8826-D7B715275943}">
  <ds:schemaRefs/>
</ds:datastoreItem>
</file>

<file path=customXml/itemProps87.xml><?xml version="1.0" encoding="utf-8"?>
<ds:datastoreItem xmlns:ds="http://schemas.openxmlformats.org/officeDocument/2006/customXml" ds:itemID="{ABC8FD4B-9947-49B0-925F-04ACE9980426}">
  <ds:schemaRefs/>
</ds:datastoreItem>
</file>

<file path=customXml/itemProps88.xml><?xml version="1.0" encoding="utf-8"?>
<ds:datastoreItem xmlns:ds="http://schemas.openxmlformats.org/officeDocument/2006/customXml" ds:itemID="{A9AEDC1A-34A4-4258-B3AA-6259A8440679}">
  <ds:schemaRefs/>
</ds:datastoreItem>
</file>

<file path=customXml/itemProps89.xml><?xml version="1.0" encoding="utf-8"?>
<ds:datastoreItem xmlns:ds="http://schemas.openxmlformats.org/officeDocument/2006/customXml" ds:itemID="{22C9A163-E763-42C5-80F8-4D7CB980EBA0}">
  <ds:schemaRefs/>
</ds:datastoreItem>
</file>

<file path=customXml/itemProps9.xml><?xml version="1.0" encoding="utf-8"?>
<ds:datastoreItem xmlns:ds="http://schemas.openxmlformats.org/officeDocument/2006/customXml" ds:itemID="{A6FD7624-A383-44B6-B61A-9296546C4209}">
  <ds:schemaRefs/>
</ds:datastoreItem>
</file>

<file path=customXml/itemProps90.xml><?xml version="1.0" encoding="utf-8"?>
<ds:datastoreItem xmlns:ds="http://schemas.openxmlformats.org/officeDocument/2006/customXml" ds:itemID="{2283E795-AB73-41E5-A2F5-1B2CE1F7BD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Portada</vt:lpstr>
      <vt:lpstr>Índice</vt:lpstr>
      <vt:lpstr>4x4 Matriz de la Hotelería</vt:lpstr>
      <vt:lpstr>Empleo</vt:lpstr>
      <vt:lpstr>Establecimientos</vt:lpstr>
      <vt:lpstr>Habitaciones Vendidas</vt:lpstr>
      <vt:lpstr>Estancia Media</vt:lpstr>
      <vt:lpstr>Ingresos</vt:lpstr>
      <vt:lpstr>Llegadas</vt:lpstr>
      <vt:lpstr>Pernoctaciones</vt:lpstr>
      <vt:lpstr>Tarifa de Habitación Ocupada</vt:lpstr>
      <vt:lpstr>TOH</vt:lpstr>
      <vt:lpstr>Tablas Dinámicas Auxiliares</vt:lpstr>
      <vt:lpstr>Base</vt:lpstr>
      <vt:lpstr>Empleo!Área_de_impresión</vt:lpstr>
      <vt:lpstr>Establecimientos!Área_de_impresión</vt:lpstr>
      <vt:lpstr>'Estancia Media'!Área_de_impresión</vt:lpstr>
      <vt:lpstr>'Habitaciones Vendidas'!Área_de_impresión</vt:lpstr>
      <vt:lpstr>Índice!Área_de_impresión</vt:lpstr>
      <vt:lpstr>Ingresos!Área_de_impresión</vt:lpstr>
      <vt:lpstr>Pernoctaciones!Área_de_impresión</vt:lpstr>
      <vt:lpstr>Portada!Área_de_impresión</vt:lpstr>
      <vt:lpstr>'Tarifa de Habitación Ocupada'!Área_de_impresión</vt:lpstr>
      <vt:lpstr>TOH!Área_de_impresión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EPN TECH EP</dc:creator>
  <cp:keywords/>
  <dc:description/>
  <cp:lastModifiedBy>Cintya</cp:lastModifiedBy>
  <cp:revision/>
  <cp:lastPrinted>2020-10-12T22:35:27Z</cp:lastPrinted>
  <dcterms:created xsi:type="dcterms:W3CDTF">2020-06-26T22:20:30Z</dcterms:created>
  <dcterms:modified xsi:type="dcterms:W3CDTF">2020-11-17T20:57:00Z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0x0101009FB13627D3E4004AAE8F78DA30BD44FD</vt:lpwstr>
  </property>
</Properties>
</file>