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licers/slicer1.xml" ContentType="application/vnd.ms-excel.slicer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5.xml" ContentType="application/vnd.openxmlformats-officedocument.drawing+xml"/>
  <Override PartName="/xl/slicers/slicer3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drawings/drawing6.xml" ContentType="application/vnd.openxmlformats-officedocument.drawing+xml"/>
  <Override PartName="/xl/slicers/slicer4.xml" ContentType="application/vnd.ms-excel.slicer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drawings/drawing7.xml" ContentType="application/vnd.openxmlformats-officedocument.drawing+xml"/>
  <Override PartName="/xl/slicers/slicer5.xml" ContentType="application/vnd.ms-excel.slicer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drawings/drawing8.xml" ContentType="application/vnd.openxmlformats-officedocument.drawing+xml"/>
  <Override PartName="/xl/slicers/slicer6.xml" ContentType="application/vnd.ms-excel.slicer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drawings/drawing9.xml" ContentType="application/vnd.openxmlformats-officedocument.drawing+xml"/>
  <Override PartName="/xl/slicers/slicer7.xml" ContentType="application/vnd.ms-excel.slicer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drawings/drawing10.xml" ContentType="application/vnd.openxmlformats-officedocument.drawing+xml"/>
  <Override PartName="/xl/slicers/slicer8.xml" ContentType="application/vnd.ms-excel.slicer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drawings/drawing11.xml" ContentType="application/vnd.openxmlformats-officedocument.drawing+xml"/>
  <Override PartName="/xl/slicers/slicer9.xml" ContentType="application/vnd.ms-excel.slicer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drawings/drawing12.xml" ContentType="application/vnd.openxmlformats-officedocument.drawing+xml"/>
  <Override PartName="/xl/slicers/slicer10.xml" ContentType="application/vnd.ms-excel.slicer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RESPALDOS RBANDA\000 PLANIFICACION\Estadisticas y Datos\SIIT 2019-2021\.0 CONTRATO No.032\.0 Entregas_prod\07. Productos 29JUL2020\Productos7_29JUL2020\"/>
    </mc:Choice>
  </mc:AlternateContent>
  <bookViews>
    <workbookView xWindow="-120" yWindow="-120" windowWidth="20736" windowHeight="11160" firstSheet="1" activeTab="1"/>
  </bookViews>
  <sheets>
    <sheet name="Datos" sheetId="1" state="hidden" r:id="rId1"/>
    <sheet name="Portada" sheetId="20" r:id="rId2"/>
    <sheet name="Indice" sheetId="3" r:id="rId3"/>
    <sheet name="Matriz 4x4" sheetId="4" r:id="rId4"/>
    <sheet name="TOH" sheetId="5" r:id="rId5"/>
    <sheet name="Tarif x Hab Ocup" sheetId="19" r:id="rId6"/>
    <sheet name="Estancia Media" sheetId="15" r:id="rId7"/>
    <sheet name="Hab Vendidas" sheetId="16" r:id="rId8"/>
    <sheet name="Ingresos" sheetId="14" r:id="rId9"/>
    <sheet name="Llegadas" sheetId="12" r:id="rId10"/>
    <sheet name="Pernoctaciones" sheetId="13" r:id="rId11"/>
    <sheet name="Estab x SG" sheetId="17" r:id="rId12"/>
    <sheet name="Empleo" sheetId="18" r:id="rId13"/>
  </sheets>
  <definedNames>
    <definedName name="_xlcn.WorksheetConnection_AnexoEstadisticoFebrero.xlsxEncuestas" hidden="1">Encuestas[]</definedName>
    <definedName name="_xlnm.Print_Area" localSheetId="12">Empleo!$A$1:$S$50</definedName>
    <definedName name="_xlnm.Print_Area" localSheetId="11">'Estab x SG'!$A$1:$S$50</definedName>
    <definedName name="_xlnm.Print_Area" localSheetId="6">'Estancia Media'!$A$1:$S$50</definedName>
    <definedName name="_xlnm.Print_Area" localSheetId="7">'Hab Vendidas'!$A$1:$S$50</definedName>
    <definedName name="_xlnm.Print_Area" localSheetId="2">Indice!$A$1:$H$24</definedName>
    <definedName name="_xlnm.Print_Area" localSheetId="8">Ingresos!$A$1:$Q$50</definedName>
    <definedName name="_xlnm.Print_Area" localSheetId="9">Llegadas!$A$1:$P$50</definedName>
    <definedName name="_xlnm.Print_Area" localSheetId="3">'Matriz 4x4'!$A$1:$I$21</definedName>
    <definedName name="_xlnm.Print_Area" localSheetId="10">Pernoctaciones!$A$1:$P$50</definedName>
    <definedName name="_xlnm.Print_Area" localSheetId="1">Portada!$A$1:$G$24</definedName>
    <definedName name="_xlnm.Print_Area" localSheetId="5">'Tarif x Hab Ocup'!$A$1:$P$50</definedName>
    <definedName name="_xlnm.Print_Area" localSheetId="4">TOH!$A$1:$S$50</definedName>
    <definedName name="SegmentaciónDeDatos_Mes2121">#N/A</definedName>
  </definedNames>
  <calcPr calcId="191029"/>
  <pivotCaches>
    <pivotCache cacheId="38" r:id="rId14"/>
    <pivotCache cacheId="39" r:id="rId15"/>
    <pivotCache cacheId="40" r:id="rId16"/>
    <pivotCache cacheId="41" r:id="rId17"/>
    <pivotCache cacheId="42" r:id="rId18"/>
    <pivotCache cacheId="43" r:id="rId19"/>
    <pivotCache cacheId="44" r:id="rId20"/>
    <pivotCache cacheId="45" r:id="rId21"/>
    <pivotCache cacheId="46" r:id="rId22"/>
    <pivotCache cacheId="47" r:id="rId23"/>
    <pivotCache cacheId="48" r:id="rId24"/>
    <pivotCache cacheId="49" r:id="rId25"/>
    <pivotCache cacheId="50" r:id="rId26"/>
    <pivotCache cacheId="51" r:id="rId27"/>
    <pivotCache cacheId="52" r:id="rId28"/>
    <pivotCache cacheId="53" r:id="rId29"/>
    <pivotCache cacheId="54" r:id="rId30"/>
    <pivotCache cacheId="55" r:id="rId31"/>
    <pivotCache cacheId="56" r:id="rId32"/>
    <pivotCache cacheId="57" r:id="rId33"/>
    <pivotCache cacheId="58" r:id="rId34"/>
    <pivotCache cacheId="59" r:id="rId35"/>
    <pivotCache cacheId="60" r:id="rId36"/>
    <pivotCache cacheId="61" r:id="rId37"/>
    <pivotCache cacheId="62" r:id="rId38"/>
    <pivotCache cacheId="63" r:id="rId39"/>
    <pivotCache cacheId="64" r:id="rId40"/>
  </pivotCaches>
  <extLst>
    <ext xmlns:x14="http://schemas.microsoft.com/office/spreadsheetml/2009/9/main" uri="{876F7934-8845-4945-9796-88D515C7AA90}">
      <x14:pivotCaches>
        <pivotCache cacheId="65" r:id="rId41"/>
      </x14:pivotCaches>
    </ext>
    <ext xmlns:x14="http://schemas.microsoft.com/office/spreadsheetml/2009/9/main" uri="{BBE1A952-AA13-448e-AADC-164F8A28A991}">
      <x14:slicerCaches>
        <x14:slicerCache r:id="rId4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Encuestas" name="Encuestas" connection="WorksheetConnection_Anexo Estadistico Febrero.xlsx!Encuestas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4" l="1"/>
  <c r="F12" i="4"/>
  <c r="E12" i="4"/>
  <c r="D12" i="4"/>
  <c r="F14" i="4"/>
  <c r="E11" i="4"/>
  <c r="D11" i="4"/>
  <c r="F13" i="4"/>
  <c r="G13" i="4"/>
  <c r="E13" i="4"/>
  <c r="G14" i="4"/>
  <c r="G11" i="4"/>
  <c r="F11" i="4"/>
  <c r="E14" i="4"/>
  <c r="D14" i="4"/>
  <c r="D13" i="4"/>
</calcChain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Anexo Estadistico Febrero.xlsx!Encuestas" type="102" refreshedVersion="6" minRefreshableVersion="5">
    <extLst>
      <ext xmlns:x15="http://schemas.microsoft.com/office/spreadsheetml/2010/11/main" uri="{DE250136-89BD-433C-8126-D09CA5730AF9}">
        <x15:connection id="Encuestas">
          <x15:rangePr sourceName="_xlcn.WorksheetConnection_AnexoEstadisticoFebrero.xlsxEncuestas"/>
        </x15:connection>
      </ext>
    </extLst>
  </connection>
</connections>
</file>

<file path=xl/sharedStrings.xml><?xml version="1.0" encoding="utf-8"?>
<sst xmlns="http://schemas.openxmlformats.org/spreadsheetml/2006/main" count="2018" uniqueCount="191">
  <si>
    <t>SECTOR</t>
  </si>
  <si>
    <t>1.7 Categoría de alojamiento del establecimiento</t>
  </si>
  <si>
    <t>1.9 Tipo de alojamiento</t>
  </si>
  <si>
    <t>1.11 Tipo de administración</t>
  </si>
  <si>
    <t>2.1 Total de habitaciones</t>
  </si>
  <si>
    <t>2.2 Total de plazas</t>
  </si>
  <si>
    <t>2.3 Ventas por alojamiento enero-diciembre 2017</t>
  </si>
  <si>
    <t>2.4 Ventas por alojamiento enero-diciembre 2018</t>
  </si>
  <si>
    <t xml:space="preserve">2.5 Ventas por alojamiento enero-diciembre 2019 </t>
  </si>
  <si>
    <t>2.6 Ventas por alojamiento durante el mes de la encuesta</t>
  </si>
  <si>
    <t>Habitaciones SIMPLES vendidas</t>
  </si>
  <si>
    <t>Habitaciones DOBLES vendidas</t>
  </si>
  <si>
    <t>Habitaciones TRIPLES vendidas</t>
  </si>
  <si>
    <t>Habitaciones CUADRUPLES vendidas</t>
  </si>
  <si>
    <t>OTRAS Habitaciones vendidas</t>
  </si>
  <si>
    <t>TOTAL HABITACIONES VENDIDAS</t>
  </si>
  <si>
    <t>2.8 Habitaciones  simples complementarias vendidas en el mes de encuesta</t>
  </si>
  <si>
    <t>2.8 Habitaciones dobles complementarias vendidas en el mes de encuesta</t>
  </si>
  <si>
    <t>2.8 Habitaciones triples complementarias vendidas en el mes de encuesta</t>
  </si>
  <si>
    <t>2.8 Habitaciones cuadruples complementarias vendidas en el mes de encuesta</t>
  </si>
  <si>
    <t>2.8 Habitaciones  de otro tipo complementarias vendidas en el mes de encuesta</t>
  </si>
  <si>
    <t>2.9 Camas simples adicionales vendidas en el mes de encuesta</t>
  </si>
  <si>
    <t>2.9 Camas dobles adicionales vendidas en el mes de encuesta</t>
  </si>
  <si>
    <t>2.9 Camas triples adicionales vendidas en el mes de encuesta</t>
  </si>
  <si>
    <t>2.9 Camas cuadruples adicionales vendidas en el mes de encuesta</t>
  </si>
  <si>
    <t>2.9 Camas de otro tipo adicionales vendidas en el mes de encuesta</t>
  </si>
  <si>
    <t>2.10 Llegadas en el mes residentes</t>
  </si>
  <si>
    <t>2.10 Llegadas en el mes No residentes</t>
  </si>
  <si>
    <t>TOTAL LLEGADAS</t>
  </si>
  <si>
    <t>Pernoctaciones Residentes</t>
  </si>
  <si>
    <t>Pernoctaciones No Residentes</t>
  </si>
  <si>
    <t>TOTAL PERNOCTACIONES</t>
  </si>
  <si>
    <t>2.12 PMS</t>
  </si>
  <si>
    <t>2.13 PMS</t>
  </si>
  <si>
    <t xml:space="preserve">3.1.1 Empleados administrativos HOMBRES de empleo permanente </t>
  </si>
  <si>
    <t xml:space="preserve">3.1.1 Empleados administrativos MUJERES de empleo permanente </t>
  </si>
  <si>
    <t>3.2.1 Empleados operativos HOMBRES de empleo permanente</t>
  </si>
  <si>
    <t>3.2.1 Empleados operativos MUJERES de empleo permanente</t>
  </si>
  <si>
    <t>3.2.1 Empleados administrativos HOMBRES de empleo temporal</t>
  </si>
  <si>
    <t>3.2.1 Empleados administrativos MUJERES de empleo temporal</t>
  </si>
  <si>
    <t>3.2.2 Empleados operativos HOMBRES de empleo temporal</t>
  </si>
  <si>
    <t>3.2.2 Empleados operativos MUJERES de empleo temporal</t>
  </si>
  <si>
    <t>3.3.1 Empleados administrativos HOMBRES de empleo eventual</t>
  </si>
  <si>
    <t>3.3.1 Empleados administrativos MUJERES de empleo eventual</t>
  </si>
  <si>
    <t>3.3.2 Empleados operativos HOMBRES de empleo eventual</t>
  </si>
  <si>
    <t>3.3.2 Empleados operativos MUJERES de empleo eventual</t>
  </si>
  <si>
    <t>EMPLEOS</t>
  </si>
  <si>
    <t>4.1.1 Habitaciones sencillas reservadas siguiente mes</t>
  </si>
  <si>
    <t>4.1.2 Habitaciones dobles reservadas siguiente mes</t>
  </si>
  <si>
    <t>4.1.3 Habitaciones triples reservadas siguiente mes</t>
  </si>
  <si>
    <t>4.1.4 Habitaciones cuádruples reservadas siguiente mes</t>
  </si>
  <si>
    <t>4.1.5 Habitaciones (otros) reservadas siguiente mes</t>
  </si>
  <si>
    <t>TOTAL HAB RESERVADAS</t>
  </si>
  <si>
    <t>4.2 Pernoctaciones reservadas siguiente mes</t>
  </si>
  <si>
    <t>4.3.1 Espera que pernoctaciones</t>
  </si>
  <si>
    <t>4.3.2 Porcentaje</t>
  </si>
  <si>
    <t>Espectativa Pernoctaciones</t>
  </si>
  <si>
    <t>4.4.1 Espera que tarifas</t>
  </si>
  <si>
    <t>4.4.2 Porcentaje</t>
  </si>
  <si>
    <t>Espectativa Tarifas</t>
  </si>
  <si>
    <t>4.5.1.1 Espera que empleados administrativos</t>
  </si>
  <si>
    <t>4.5.1.2 Porcentaje</t>
  </si>
  <si>
    <t>Espectativa Empleados Administrativos</t>
  </si>
  <si>
    <t>4.5.2.1 Espera que empleados operativos</t>
  </si>
  <si>
    <t>4.5.2.2 Porcentaje</t>
  </si>
  <si>
    <t>Espectativa Empleados Operativos</t>
  </si>
  <si>
    <t>4,6.1 Numero de habitaciones que espera vender siguiente feriado o vacacion</t>
  </si>
  <si>
    <t>4.6.2 Dobles</t>
  </si>
  <si>
    <t>4.6.3 Triples</t>
  </si>
  <si>
    <t>4.6.4 Cuádruple</t>
  </si>
  <si>
    <t>4.6.5 Otro</t>
  </si>
  <si>
    <t>5.1 Congresos</t>
  </si>
  <si>
    <t>5.2 Convenciones</t>
  </si>
  <si>
    <t>5.2 Sociales</t>
  </si>
  <si>
    <t>5.2 Otro</t>
  </si>
  <si>
    <t>Mes</t>
  </si>
  <si>
    <t>Dias del mes</t>
  </si>
  <si>
    <t>La Mariscal</t>
  </si>
  <si>
    <t>3 estrellas</t>
  </si>
  <si>
    <t>Compañía independiente</t>
  </si>
  <si>
    <t>No</t>
  </si>
  <si>
    <t>Aumenten</t>
  </si>
  <si>
    <t>Se mantengan igual</t>
  </si>
  <si>
    <t>Eugenio Espejo</t>
  </si>
  <si>
    <t>Si</t>
  </si>
  <si>
    <t>TSHOTEL</t>
  </si>
  <si>
    <t>Quito</t>
  </si>
  <si>
    <t>BEDS24</t>
  </si>
  <si>
    <t>Disminuyan</t>
  </si>
  <si>
    <t>La Delicia</t>
  </si>
  <si>
    <t>4 estrellas</t>
  </si>
  <si>
    <t>CON MARCA BEST WESTERN PERO DE OPERACIÓNN INDEPENDIENTE</t>
  </si>
  <si>
    <t>SIHOT</t>
  </si>
  <si>
    <t xml:space="preserve">Independiente </t>
  </si>
  <si>
    <t>SMART MANAGER</t>
  </si>
  <si>
    <t>Disminuyen</t>
  </si>
  <si>
    <t>Tumbaco</t>
  </si>
  <si>
    <t>5 estrellas</t>
  </si>
  <si>
    <t>ADMINISTRACIÓN-PROPIETARIOS</t>
  </si>
  <si>
    <t>Otros</t>
  </si>
  <si>
    <t>Manuela Sáenz</t>
  </si>
  <si>
    <t>0</t>
  </si>
  <si>
    <t>CLOUDBEDS</t>
  </si>
  <si>
    <t>Cadena internacional con operación y marca</t>
  </si>
  <si>
    <t>OPERA</t>
  </si>
  <si>
    <t>Franquicia</t>
  </si>
  <si>
    <t>ZAK</t>
  </si>
  <si>
    <t>Propio</t>
  </si>
  <si>
    <t>Los Chillos</t>
  </si>
  <si>
    <t>NEGOCIO PROPIO</t>
  </si>
  <si>
    <t>Na</t>
  </si>
  <si>
    <t>IQWARE</t>
  </si>
  <si>
    <t>ASI FRONT DESK</t>
  </si>
  <si>
    <t>BOOKING.COM/EXPEDIA/DESPEGAR</t>
  </si>
  <si>
    <t>WUBOOK (2AK)</t>
  </si>
  <si>
    <t>OTRO</t>
  </si>
  <si>
    <t>ALF</t>
  </si>
  <si>
    <t>Eloy Alfaro</t>
  </si>
  <si>
    <t>DATAFAS</t>
  </si>
  <si>
    <t xml:space="preserve">Empresa independiente </t>
  </si>
  <si>
    <t>PERSONA NATURAL</t>
  </si>
  <si>
    <t>EZEESYSTEM</t>
  </si>
  <si>
    <t>PROPIO</t>
  </si>
  <si>
    <t>Compañía operadora de hoteles</t>
  </si>
  <si>
    <t>ICG</t>
  </si>
  <si>
    <t>SEUZ</t>
  </si>
  <si>
    <t>WUBOOK</t>
  </si>
  <si>
    <t xml:space="preserve">Privado </t>
  </si>
  <si>
    <t>EZEE ABSOLUTE</t>
  </si>
  <si>
    <t>PN</t>
  </si>
  <si>
    <t>CLOUBEDS</t>
  </si>
  <si>
    <t>NEW HOTEL</t>
  </si>
  <si>
    <t xml:space="preserve">Franquicia </t>
  </si>
  <si>
    <t>FAMILIAR</t>
  </si>
  <si>
    <t>Ns</t>
  </si>
  <si>
    <t>TSHotel</t>
  </si>
  <si>
    <t>Aumentaren</t>
  </si>
  <si>
    <t>Cloudbeds</t>
  </si>
  <si>
    <t xml:space="preserve">OPERA </t>
  </si>
  <si>
    <t xml:space="preserve"> </t>
  </si>
  <si>
    <t>Ezee Absolute</t>
  </si>
  <si>
    <t>Tappetit</t>
  </si>
  <si>
    <t>Wubook</t>
  </si>
  <si>
    <t>Smart Manager</t>
  </si>
  <si>
    <t xml:space="preserve">Ezee Absolute </t>
  </si>
  <si>
    <t>Bookimg</t>
  </si>
  <si>
    <t>Fidelio expres</t>
  </si>
  <si>
    <t>Total general</t>
  </si>
  <si>
    <t>Categoría</t>
  </si>
  <si>
    <t>Tipo</t>
  </si>
  <si>
    <t>Hotel</t>
  </si>
  <si>
    <t>Lodge</t>
  </si>
  <si>
    <t>Hostería</t>
  </si>
  <si>
    <t>Hacienda Turística</t>
  </si>
  <si>
    <t>Hostal</t>
  </si>
  <si>
    <t>Residentes</t>
  </si>
  <si>
    <t>No Residentes</t>
  </si>
  <si>
    <t>Total</t>
  </si>
  <si>
    <t>Totales</t>
  </si>
  <si>
    <t>Tasa</t>
  </si>
  <si>
    <t>Establecimientos</t>
  </si>
  <si>
    <t>Etiquetas de columna</t>
  </si>
  <si>
    <t>TOH</t>
  </si>
  <si>
    <t>5 Estrellas</t>
  </si>
  <si>
    <t>4 Estrellas</t>
  </si>
  <si>
    <t>3 Estrellas</t>
  </si>
  <si>
    <t>Pernoctaciones</t>
  </si>
  <si>
    <t>Estancia Media</t>
  </si>
  <si>
    <t>Tarifa Promedio</t>
  </si>
  <si>
    <t>Tarifas</t>
  </si>
  <si>
    <t>Tarifa</t>
  </si>
  <si>
    <t>N°</t>
  </si>
  <si>
    <t>CONTENIDO</t>
  </si>
  <si>
    <t>Matriz 4x4</t>
  </si>
  <si>
    <t>Ingresos</t>
  </si>
  <si>
    <t>Llegadas</t>
  </si>
  <si>
    <t>Empleo</t>
  </si>
  <si>
    <t>Fuente:</t>
  </si>
  <si>
    <t>Tasa de Ocupación Hotelera</t>
  </si>
  <si>
    <t>Tarifa por Habitación Ocupada</t>
  </si>
  <si>
    <t>Habitaciones Vendidas</t>
  </si>
  <si>
    <t>Establecimientos por Sector</t>
  </si>
  <si>
    <t>Encuestas de ocupación hotelera</t>
  </si>
  <si>
    <t/>
  </si>
  <si>
    <t>1. Dic 19</t>
  </si>
  <si>
    <t>2. Ene 20</t>
  </si>
  <si>
    <t>3. Feb 20</t>
  </si>
  <si>
    <t>4. Mar 20</t>
  </si>
  <si>
    <t>5. Abr 20</t>
  </si>
  <si>
    <t>6. May 20</t>
  </si>
  <si>
    <t>Cifras a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</si>
</sst>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b/>
      <sz val="26"/>
      <color rgb="FFFFFFFF"/>
      <name val="Arial"/>
      <family val="2"/>
    </font>
    <font>
      <b/>
      <sz val="18"/>
      <color rgb="FF000000"/>
      <name val="Times New Roman"/>
      <family val="1"/>
    </font>
    <font>
      <b/>
      <sz val="16"/>
      <color rgb="FFFFFFFF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u/>
      <sz val="11"/>
      <color theme="10"/>
      <name val="Times New Roman"/>
      <family val="1"/>
    </font>
    <font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8">
    <xf numFmtId="0" fontId="0" fillId="0" borderId="0" xfId="0"/>
    <xf numFmtId="0" fontId="0" fillId="2" borderId="0" xfId="0" applyFill="1"/>
    <xf numFmtId="0" fontId="0" fillId="2" borderId="7" xfId="0" applyFill="1" applyBorder="1"/>
    <xf numFmtId="0" fontId="1" fillId="2" borderId="0" xfId="0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0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1" fillId="0" borderId="0" xfId="0" applyFont="1" applyAlignment="1">
      <alignment horizontal="left"/>
    </xf>
    <xf numFmtId="0" fontId="1" fillId="3" borderId="0" xfId="0" pivotButton="1" applyFont="1" applyFill="1" applyBorder="1"/>
    <xf numFmtId="0" fontId="1" fillId="3" borderId="5" xfId="0" pivotButton="1" applyFont="1" applyFill="1" applyBorder="1"/>
    <xf numFmtId="0" fontId="1" fillId="3" borderId="0" xfId="0" applyFont="1" applyFill="1" applyAlignment="1">
      <alignment horizontal="center"/>
    </xf>
    <xf numFmtId="0" fontId="1" fillId="0" borderId="0" xfId="0" pivotButton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0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3" fillId="0" borderId="0" xfId="0" applyFont="1"/>
    <xf numFmtId="0" fontId="4" fillId="0" borderId="0" xfId="0" applyFont="1"/>
    <xf numFmtId="17" fontId="1" fillId="0" borderId="0" xfId="0" applyNumberFormat="1" applyFont="1"/>
    <xf numFmtId="0" fontId="5" fillId="0" borderId="0" xfId="0" applyFont="1"/>
    <xf numFmtId="2" fontId="5" fillId="0" borderId="0" xfId="0" applyNumberFormat="1" applyFont="1"/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3" borderId="0" xfId="0" applyNumberFormat="1" applyFont="1" applyFill="1"/>
    <xf numFmtId="0" fontId="0" fillId="3" borderId="0" xfId="0" applyFill="1"/>
    <xf numFmtId="0" fontId="7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8" fillId="3" borderId="4" xfId="0" applyFont="1" applyFill="1" applyBorder="1"/>
    <xf numFmtId="0" fontId="8" fillId="3" borderId="0" xfId="0" applyFont="1" applyFill="1"/>
    <xf numFmtId="0" fontId="8" fillId="3" borderId="5" xfId="0" applyFont="1" applyFill="1" applyBorder="1"/>
    <xf numFmtId="0" fontId="8" fillId="0" borderId="4" xfId="0" applyFont="1" applyBorder="1"/>
    <xf numFmtId="0" fontId="8" fillId="0" borderId="5" xfId="0" applyFont="1" applyBorder="1"/>
    <xf numFmtId="0" fontId="11" fillId="3" borderId="0" xfId="0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3" fontId="9" fillId="3" borderId="0" xfId="1" applyNumberFormat="1" applyFont="1" applyFill="1" applyBorder="1" applyAlignment="1">
      <alignment horizontal="center"/>
    </xf>
    <xf numFmtId="3" fontId="12" fillId="3" borderId="0" xfId="0" applyNumberFormat="1" applyFont="1" applyFill="1" applyAlignment="1">
      <alignment horizontal="center" vertical="distributed"/>
    </xf>
    <xf numFmtId="0" fontId="0" fillId="3" borderId="5" xfId="0" applyFill="1" applyBorder="1"/>
    <xf numFmtId="0" fontId="11" fillId="0" borderId="0" xfId="0" applyFont="1" applyAlignment="1">
      <alignment horizontal="center"/>
    </xf>
    <xf numFmtId="2" fontId="12" fillId="3" borderId="0" xfId="0" applyNumberFormat="1" applyFont="1" applyFill="1" applyAlignment="1">
      <alignment horizontal="center" vertical="distributed"/>
    </xf>
    <xf numFmtId="2" fontId="12" fillId="3" borderId="0" xfId="0" applyNumberFormat="1" applyFont="1" applyFill="1" applyAlignment="1">
      <alignment horizontal="center"/>
    </xf>
    <xf numFmtId="0" fontId="11" fillId="0" borderId="7" xfId="0" applyFont="1" applyBorder="1" applyAlignment="1">
      <alignment horizontal="center" wrapText="1"/>
    </xf>
    <xf numFmtId="164" fontId="9" fillId="3" borderId="7" xfId="0" applyNumberFormat="1" applyFont="1" applyFill="1" applyBorder="1" applyAlignment="1">
      <alignment horizontal="center" vertical="center"/>
    </xf>
    <xf numFmtId="164" fontId="12" fillId="3" borderId="7" xfId="0" applyNumberFormat="1" applyFont="1" applyFill="1" applyBorder="1" applyAlignment="1">
      <alignment horizontal="center" vertical="center" shrinkToFit="1"/>
    </xf>
    <xf numFmtId="0" fontId="8" fillId="0" borderId="0" xfId="0" applyFont="1"/>
    <xf numFmtId="0" fontId="8" fillId="3" borderId="0" xfId="0" applyFont="1" applyFill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9" fillId="4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vertical="center"/>
    </xf>
    <xf numFmtId="0" fontId="14" fillId="3" borderId="0" xfId="0" applyFont="1" applyFill="1"/>
    <xf numFmtId="0" fontId="3" fillId="3" borderId="0" xfId="0" applyFont="1" applyFill="1"/>
    <xf numFmtId="0" fontId="16" fillId="4" borderId="12" xfId="0" applyFon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17" fillId="3" borderId="0" xfId="0" applyFont="1" applyFill="1"/>
    <xf numFmtId="0" fontId="18" fillId="3" borderId="0" xfId="0" applyFont="1" applyFill="1" applyAlignment="1">
      <alignment horizontal="center"/>
    </xf>
    <xf numFmtId="0" fontId="19" fillId="3" borderId="0" xfId="0" applyFont="1" applyFill="1" applyAlignment="1">
      <alignment horizontal="right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3" fillId="3" borderId="0" xfId="0" applyFont="1" applyFill="1" applyBorder="1"/>
    <xf numFmtId="0" fontId="17" fillId="3" borderId="0" xfId="0" applyFont="1" applyFill="1" applyBorder="1"/>
    <xf numFmtId="0" fontId="18" fillId="3" borderId="0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right"/>
    </xf>
    <xf numFmtId="0" fontId="16" fillId="3" borderId="0" xfId="0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/>
    <xf numFmtId="2" fontId="1" fillId="0" borderId="0" xfId="0" applyNumberFormat="1" applyFont="1"/>
    <xf numFmtId="2" fontId="5" fillId="0" borderId="0" xfId="0" applyNumberFormat="1" applyFont="1" applyAlignment="1"/>
    <xf numFmtId="0" fontId="21" fillId="0" borderId="0" xfId="0" applyFont="1"/>
    <xf numFmtId="1" fontId="5" fillId="0" borderId="0" xfId="0" applyNumberFormat="1" applyFont="1"/>
    <xf numFmtId="1" fontId="3" fillId="0" borderId="0" xfId="0" applyNumberFormat="1" applyFont="1"/>
    <xf numFmtId="1" fontId="0" fillId="0" borderId="0" xfId="0" applyNumberFormat="1"/>
    <xf numFmtId="0" fontId="20" fillId="3" borderId="0" xfId="2" applyFont="1" applyFill="1" applyBorder="1"/>
    <xf numFmtId="0" fontId="3" fillId="3" borderId="0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6" fillId="3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center"/>
    </xf>
    <xf numFmtId="0" fontId="20" fillId="3" borderId="0" xfId="2" applyFont="1" applyFill="1" applyBorder="1" applyAlignment="1">
      <alignment horizontal="left"/>
    </xf>
    <xf numFmtId="0" fontId="20" fillId="3" borderId="0" xfId="2" applyFont="1" applyFill="1"/>
    <xf numFmtId="0" fontId="3" fillId="3" borderId="14" xfId="0" applyFont="1" applyFill="1" applyBorder="1" applyAlignment="1">
      <alignment horizontal="center"/>
    </xf>
    <xf numFmtId="0" fontId="16" fillId="4" borderId="12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center"/>
    </xf>
    <xf numFmtId="0" fontId="20" fillId="3" borderId="0" xfId="2" applyFont="1" applyFill="1" applyAlignment="1">
      <alignment horizontal="left"/>
    </xf>
  </cellXfs>
  <cellStyles count="3">
    <cellStyle name="Hipervínculo" xfId="2" builtinId="8"/>
    <cellStyle name="Normal" xfId="0" builtinId="0"/>
    <cellStyle name="Porcentaje" xfId="1" builtinId="5"/>
  </cellStyles>
  <dxfs count="319"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64" formatCode="&quot;$&quot;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64" formatCode="&quot;$&quot;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64" formatCode="&quot;$&quot;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2" formatCode="0.0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2" formatCode="0.0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2" formatCode="0.0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64" formatCode="&quot;$&quot;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64" formatCode="&quot;$&quot;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64" formatCode="&quot;$&quot;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4" formatCode="0.00%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4" formatCode="0.00%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numFmt numFmtId="14" formatCode="0.00%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0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pivotCacheDefinition" Target="pivotCache/pivotCacheDefinition13.xml"/><Relationship Id="rId21" Type="http://schemas.openxmlformats.org/officeDocument/2006/relationships/pivotCacheDefinition" Target="pivotCache/pivotCacheDefinition8.xml"/><Relationship Id="rId42" Type="http://schemas.microsoft.com/office/2007/relationships/slicerCache" Target="slicerCaches/slicerCache1.xml"/><Relationship Id="rId47" Type="http://schemas.openxmlformats.org/officeDocument/2006/relationships/powerPivotData" Target="model/item.data"/><Relationship Id="rId63" Type="http://schemas.openxmlformats.org/officeDocument/2006/relationships/customXml" Target="../customXml/item15.xml"/><Relationship Id="rId68" Type="http://schemas.openxmlformats.org/officeDocument/2006/relationships/customXml" Target="../customXml/item20.xml"/><Relationship Id="rId84" Type="http://schemas.openxmlformats.org/officeDocument/2006/relationships/customXml" Target="../customXml/item36.xml"/><Relationship Id="rId89" Type="http://schemas.openxmlformats.org/officeDocument/2006/relationships/customXml" Target="../customXml/item41.xml"/><Relationship Id="rId16" Type="http://schemas.openxmlformats.org/officeDocument/2006/relationships/pivotCacheDefinition" Target="pivotCache/pivotCacheDefinition3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9.xml"/><Relationship Id="rId37" Type="http://schemas.openxmlformats.org/officeDocument/2006/relationships/pivotCacheDefinition" Target="pivotCache/pivotCacheDefinition24.xml"/><Relationship Id="rId53" Type="http://schemas.openxmlformats.org/officeDocument/2006/relationships/customXml" Target="../customXml/item5.xml"/><Relationship Id="rId58" Type="http://schemas.openxmlformats.org/officeDocument/2006/relationships/customXml" Target="../customXml/item10.xml"/><Relationship Id="rId74" Type="http://schemas.openxmlformats.org/officeDocument/2006/relationships/customXml" Target="../customXml/item26.xml"/><Relationship Id="rId79" Type="http://schemas.openxmlformats.org/officeDocument/2006/relationships/customXml" Target="../customXml/item31.xml"/><Relationship Id="rId5" Type="http://schemas.openxmlformats.org/officeDocument/2006/relationships/worksheet" Target="worksheets/sheet5.xml"/><Relationship Id="rId14" Type="http://schemas.openxmlformats.org/officeDocument/2006/relationships/pivotCacheDefinition" Target="pivotCache/pivotCacheDefinition1.xml"/><Relationship Id="rId22" Type="http://schemas.openxmlformats.org/officeDocument/2006/relationships/pivotCacheDefinition" Target="pivotCache/pivotCacheDefinition9.xml"/><Relationship Id="rId27" Type="http://schemas.openxmlformats.org/officeDocument/2006/relationships/pivotCacheDefinition" Target="pivotCache/pivotCacheDefinition14.xml"/><Relationship Id="rId30" Type="http://schemas.openxmlformats.org/officeDocument/2006/relationships/pivotCacheDefinition" Target="pivotCache/pivotCacheDefinition17.xml"/><Relationship Id="rId35" Type="http://schemas.openxmlformats.org/officeDocument/2006/relationships/pivotCacheDefinition" Target="pivotCache/pivotCacheDefinition22.xml"/><Relationship Id="rId43" Type="http://schemas.openxmlformats.org/officeDocument/2006/relationships/theme" Target="theme/theme1.xml"/><Relationship Id="rId48" Type="http://schemas.openxmlformats.org/officeDocument/2006/relationships/calcChain" Target="calcChain.xml"/><Relationship Id="rId56" Type="http://schemas.openxmlformats.org/officeDocument/2006/relationships/customXml" Target="../customXml/item8.xml"/><Relationship Id="rId64" Type="http://schemas.openxmlformats.org/officeDocument/2006/relationships/customXml" Target="../customXml/item16.xml"/><Relationship Id="rId69" Type="http://schemas.openxmlformats.org/officeDocument/2006/relationships/customXml" Target="../customXml/item21.xml"/><Relationship Id="rId77" Type="http://schemas.openxmlformats.org/officeDocument/2006/relationships/customXml" Target="../customXml/item29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72" Type="http://schemas.openxmlformats.org/officeDocument/2006/relationships/customXml" Target="../customXml/item24.xml"/><Relationship Id="rId80" Type="http://schemas.openxmlformats.org/officeDocument/2006/relationships/customXml" Target="../customXml/item32.xml"/><Relationship Id="rId85" Type="http://schemas.openxmlformats.org/officeDocument/2006/relationships/customXml" Target="../customXml/item3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5" Type="http://schemas.openxmlformats.org/officeDocument/2006/relationships/pivotCacheDefinition" Target="pivotCache/pivotCacheDefinition12.xml"/><Relationship Id="rId33" Type="http://schemas.openxmlformats.org/officeDocument/2006/relationships/pivotCacheDefinition" Target="pivotCache/pivotCacheDefinition20.xml"/><Relationship Id="rId38" Type="http://schemas.openxmlformats.org/officeDocument/2006/relationships/pivotCacheDefinition" Target="pivotCache/pivotCacheDefinition25.xml"/><Relationship Id="rId46" Type="http://schemas.openxmlformats.org/officeDocument/2006/relationships/sharedStrings" Target="sharedStrings.xml"/><Relationship Id="rId59" Type="http://schemas.openxmlformats.org/officeDocument/2006/relationships/customXml" Target="../customXml/item11.xml"/><Relationship Id="rId67" Type="http://schemas.openxmlformats.org/officeDocument/2006/relationships/customXml" Target="../customXml/item19.xml"/><Relationship Id="rId20" Type="http://schemas.openxmlformats.org/officeDocument/2006/relationships/pivotCacheDefinition" Target="pivotCache/pivotCacheDefinition7.xml"/><Relationship Id="rId41" Type="http://schemas.openxmlformats.org/officeDocument/2006/relationships/pivotCacheDefinition" Target="pivotCache/pivotCacheDefinition28.xml"/><Relationship Id="rId54" Type="http://schemas.openxmlformats.org/officeDocument/2006/relationships/customXml" Target="../customXml/item6.xml"/><Relationship Id="rId62" Type="http://schemas.openxmlformats.org/officeDocument/2006/relationships/customXml" Target="../customXml/item14.xml"/><Relationship Id="rId70" Type="http://schemas.openxmlformats.org/officeDocument/2006/relationships/customXml" Target="../customXml/item22.xml"/><Relationship Id="rId75" Type="http://schemas.openxmlformats.org/officeDocument/2006/relationships/customXml" Target="../customXml/item27.xml"/><Relationship Id="rId83" Type="http://schemas.openxmlformats.org/officeDocument/2006/relationships/customXml" Target="../customXml/item35.xml"/><Relationship Id="rId88" Type="http://schemas.openxmlformats.org/officeDocument/2006/relationships/customXml" Target="../customXml/item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2.xml"/><Relationship Id="rId23" Type="http://schemas.openxmlformats.org/officeDocument/2006/relationships/pivotCacheDefinition" Target="pivotCache/pivotCacheDefinition10.xml"/><Relationship Id="rId28" Type="http://schemas.openxmlformats.org/officeDocument/2006/relationships/pivotCacheDefinition" Target="pivotCache/pivotCacheDefinition15.xml"/><Relationship Id="rId36" Type="http://schemas.openxmlformats.org/officeDocument/2006/relationships/pivotCacheDefinition" Target="pivotCache/pivotCacheDefinition23.xml"/><Relationship Id="rId49" Type="http://schemas.openxmlformats.org/officeDocument/2006/relationships/customXml" Target="../customXml/item1.xml"/><Relationship Id="rId57" Type="http://schemas.openxmlformats.org/officeDocument/2006/relationships/customXml" Target="../customXml/item9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8.xml"/><Relationship Id="rId44" Type="http://schemas.openxmlformats.org/officeDocument/2006/relationships/connections" Target="connections.xml"/><Relationship Id="rId52" Type="http://schemas.openxmlformats.org/officeDocument/2006/relationships/customXml" Target="../customXml/item4.xml"/><Relationship Id="rId60" Type="http://schemas.openxmlformats.org/officeDocument/2006/relationships/customXml" Target="../customXml/item12.xml"/><Relationship Id="rId65" Type="http://schemas.openxmlformats.org/officeDocument/2006/relationships/customXml" Target="../customXml/item17.xml"/><Relationship Id="rId73" Type="http://schemas.openxmlformats.org/officeDocument/2006/relationships/customXml" Target="../customXml/item25.xml"/><Relationship Id="rId78" Type="http://schemas.openxmlformats.org/officeDocument/2006/relationships/customXml" Target="../customXml/item30.xml"/><Relationship Id="rId81" Type="http://schemas.openxmlformats.org/officeDocument/2006/relationships/customXml" Target="../customXml/item33.xml"/><Relationship Id="rId86" Type="http://schemas.openxmlformats.org/officeDocument/2006/relationships/customXml" Target="../customXml/item3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5.xml"/><Relationship Id="rId39" Type="http://schemas.openxmlformats.org/officeDocument/2006/relationships/pivotCacheDefinition" Target="pivotCache/pivotCacheDefinition26.xml"/><Relationship Id="rId34" Type="http://schemas.openxmlformats.org/officeDocument/2006/relationships/pivotCacheDefinition" Target="pivotCache/pivotCacheDefinition21.xml"/><Relationship Id="rId50" Type="http://schemas.openxmlformats.org/officeDocument/2006/relationships/customXml" Target="../customXml/item2.xml"/><Relationship Id="rId55" Type="http://schemas.openxmlformats.org/officeDocument/2006/relationships/customXml" Target="../customXml/item7.xml"/><Relationship Id="rId76" Type="http://schemas.openxmlformats.org/officeDocument/2006/relationships/customXml" Target="../customXml/item28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23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16.xml"/><Relationship Id="rId24" Type="http://schemas.openxmlformats.org/officeDocument/2006/relationships/pivotCacheDefinition" Target="pivotCache/pivotCacheDefinition11.xml"/><Relationship Id="rId40" Type="http://schemas.openxmlformats.org/officeDocument/2006/relationships/pivotCacheDefinition" Target="pivotCache/pivotCacheDefinition27.xml"/><Relationship Id="rId45" Type="http://schemas.openxmlformats.org/officeDocument/2006/relationships/styles" Target="styles.xml"/><Relationship Id="rId66" Type="http://schemas.openxmlformats.org/officeDocument/2006/relationships/customXml" Target="../customXml/item18.xml"/><Relationship Id="rId87" Type="http://schemas.openxmlformats.org/officeDocument/2006/relationships/customXml" Target="../customXml/item39.xml"/><Relationship Id="rId61" Type="http://schemas.openxmlformats.org/officeDocument/2006/relationships/customXml" Target="../customXml/item13.xml"/><Relationship Id="rId82" Type="http://schemas.openxmlformats.org/officeDocument/2006/relationships/customXml" Target="../customXml/item34.xml"/><Relationship Id="rId19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[1_4 Anexos EOH_Mayo 2020.xlsx]TOH!TablaDinámica1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>
              <a:lumMod val="20000"/>
              <a:lumOff val="8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1">
              <a:lumMod val="60000"/>
              <a:lumOff val="40000"/>
            </a:schemeClr>
          </a:solidFill>
          <a:ln>
            <a:solidFill>
              <a:schemeClr val="accent5">
                <a:lumMod val="60000"/>
                <a:lumOff val="40000"/>
              </a:schemeClr>
            </a:solidFill>
          </a:ln>
          <a:effectLst/>
        </c:spPr>
      </c:pivotFmt>
      <c:pivotFmt>
        <c:idx val="3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TOH!$F$11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B3-4B0E-95B3-0D1613BE9EB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4B3-4B0E-95B3-0D1613BE9EB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B3-4B0E-95B3-0D1613BE9E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TOH!$E$12:$E$15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TOH!$F$12:$F$15</c:f>
              <c:numCache>
                <c:formatCode>0.00%</c:formatCode>
                <c:ptCount val="3"/>
                <c:pt idx="0">
                  <c:v>0.10840210052513129</c:v>
                </c:pt>
                <c:pt idx="1">
                  <c:v>0.11383018168335188</c:v>
                </c:pt>
                <c:pt idx="2">
                  <c:v>8.2140357574600753E-2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B3-4B0E-95B3-0D1613BE9E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7679487"/>
        <c:axId val="1834860175"/>
      </c:barChart>
      <c:catAx>
        <c:axId val="12376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60175"/>
        <c:crosses val="autoZero"/>
        <c:auto val="1"/>
        <c:lblAlgn val="ctr"/>
        <c:lblOffset val="100"/>
        <c:noMultiLvlLbl val="0"/>
      </c:catAx>
      <c:valAx>
        <c:axId val="183486017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237679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[1_4 Anexos EOH_Mayo 2020.xlsx]Hab Vendidas!TablaDinámica2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'Hab Vendidas'!$F$22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'Hab Vendidas'!$E$23:$E$25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'Hab Vendidas'!$F$23:$F$25</c:f>
              <c:numCache>
                <c:formatCode>0</c:formatCode>
                <c:ptCount val="2"/>
                <c:pt idx="0">
                  <c:v>48</c:v>
                </c:pt>
                <c:pt idx="1">
                  <c:v>3627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1E-4806-9091-E6C15AB927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13676111"/>
        <c:axId val="1834851855"/>
      </c:barChart>
      <c:catAx>
        <c:axId val="1813676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51855"/>
        <c:crosses val="autoZero"/>
        <c:auto val="1"/>
        <c:lblAlgn val="ctr"/>
        <c:lblOffset val="100"/>
        <c:noMultiLvlLbl val="0"/>
      </c:catAx>
      <c:valAx>
        <c:axId val="18348518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13676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[1_4 Anexos EOH_Mayo 2020.xlsx]Hab Vendidas!TablaDinámica3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SV" b="1"/>
              <a:t>CATEGORÍA Y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'Hab Vendidas'!$H$37:$H$38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'Hab Vendidas'!$G$39:$G$41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'Hab Vendidas'!$H$39:$H$41</c:f>
              <c:numCache>
                <c:formatCode>0</c:formatCode>
                <c:ptCount val="2"/>
                <c:pt idx="0">
                  <c:v>48</c:v>
                </c:pt>
                <c:pt idx="1">
                  <c:v>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E-43D0-AF48-6BDD57FE0755}"/>
            </c:ext>
          </c:extLst>
        </c:ser>
        <c:ser>
          <c:idx val="1"/>
          <c:order val="1"/>
          <c:tx>
            <c:strRef>
              <c:f>'Hab Vendidas'!$I$37:$I$38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'Hab Vendidas'!$G$39:$G$41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'Hab Vendidas'!$I$39:$I$41</c:f>
              <c:numCache>
                <c:formatCode>0</c:formatCode>
                <c:ptCount val="2"/>
                <c:pt idx="1">
                  <c:v>1228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BE-43D0-AF48-6BDD57FE0755}"/>
            </c:ext>
          </c:extLst>
        </c:ser>
        <c:ser>
          <c:idx val="2"/>
          <c:order val="2"/>
          <c:tx>
            <c:strRef>
              <c:f>'Hab Vendidas'!$J$37:$J$38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'Hab Vendidas'!$G$39:$G$41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'Hab Vendidas'!$J$39:$J$41</c:f>
              <c:numCache>
                <c:formatCode>0</c:formatCode>
                <c:ptCount val="2"/>
                <c:pt idx="1">
                  <c:v>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BE-43D0-AF48-6BDD57FE0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8604239"/>
        <c:axId val="1131089263"/>
      </c:barChart>
      <c:catAx>
        <c:axId val="1838604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131089263"/>
        <c:crosses val="autoZero"/>
        <c:auto val="1"/>
        <c:lblAlgn val="ctr"/>
        <c:lblOffset val="100"/>
        <c:noMultiLvlLbl val="0"/>
      </c:catAx>
      <c:valAx>
        <c:axId val="1131089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860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[1_4 Anexos EOH_Mayo 2020.xlsx]Ingresos!TablaDinámica1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</c:pivotFmt>
      <c:pivotFmt>
        <c:idx val="2"/>
        <c:spPr>
          <a:solidFill>
            <a:schemeClr val="accent2"/>
          </a:solidFill>
          <a:ln>
            <a:noFill/>
          </a:ln>
          <a:effectLst/>
        </c:spPr>
      </c:pivotFmt>
      <c:pivotFmt>
        <c:idx val="3"/>
        <c:spPr>
          <a:solidFill>
            <a:schemeClr val="accent2"/>
          </a:solidFill>
          <a:ln>
            <a:noFill/>
          </a:ln>
          <a:effectLst/>
        </c:spPr>
      </c:pivotFmt>
      <c:pivotFmt>
        <c:idx val="4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2">
              <a:lumMod val="20000"/>
              <a:lumOff val="80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Ingresos!$F$11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C7-421A-97AD-4F408EA4143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FAC7-421A-97AD-4F408EA4143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AC7-421A-97AD-4F408EA414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Ingresos!$E$12:$E$15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Ingresos!$F$12:$F$15</c:f>
              <c:numCache>
                <c:formatCode>"$"#,##0.00</c:formatCode>
                <c:ptCount val="3"/>
                <c:pt idx="0">
                  <c:v>54638.76</c:v>
                </c:pt>
                <c:pt idx="1">
                  <c:v>56529</c:v>
                </c:pt>
                <c:pt idx="2">
                  <c:v>90180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C7-421A-97AD-4F408EA4143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7679487"/>
        <c:axId val="1834860175"/>
      </c:barChart>
      <c:catAx>
        <c:axId val="12376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60175"/>
        <c:crosses val="autoZero"/>
        <c:auto val="1"/>
        <c:lblAlgn val="ctr"/>
        <c:lblOffset val="100"/>
        <c:noMultiLvlLbl val="0"/>
      </c:catAx>
      <c:valAx>
        <c:axId val="1834860175"/>
        <c:scaling>
          <c:orientation val="minMax"/>
        </c:scaling>
        <c:delete val="0"/>
        <c:axPos val="l"/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237679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[1_4 Anexos EOH_Mayo 2020.xlsx]Ingresos!TablaDinámica2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9.8366828570564738E-17"/>
              <c:y val="-6.2222218872213762E-2"/>
            </c:manualLayout>
          </c:layout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3071763267951379"/>
                  <c:h val="0.11338802808328807"/>
                </c:manualLayout>
              </c15:layout>
            </c:ext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Ingresos!$F$22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866-4ADB-A04F-185D7234E9F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67A-4EC4-A4F8-434E0663323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13-44E2-AF74-ED513345EB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13-44E2-AF74-ED513345EB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90-44AD-B66D-A9B9FBEBE4E2}"/>
              </c:ext>
            </c:extLst>
          </c:dPt>
          <c:dLbls>
            <c:dLbl>
              <c:idx val="1"/>
              <c:layout>
                <c:manualLayout>
                  <c:x val="9.8366828570564738E-17"/>
                  <c:y val="-6.2222218872213762E-2"/>
                </c:manualLayout>
              </c:layout>
              <c:numFmt formatCode="&quot;$&quot;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EC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71763267951379"/>
                      <c:h val="0.113388028083288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67A-4EC4-A4F8-434E06633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Ingresos!$E$23:$E$25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Ingresos!$F$23:$F$25</c:f>
              <c:numCache>
                <c:formatCode>"$"#,##0.00</c:formatCode>
                <c:ptCount val="2"/>
                <c:pt idx="0">
                  <c:v>13085.76</c:v>
                </c:pt>
                <c:pt idx="1">
                  <c:v>188262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13-44E2-AF74-ED513345EB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13676111"/>
        <c:axId val="1834851855"/>
      </c:barChart>
      <c:catAx>
        <c:axId val="1813676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51855"/>
        <c:crosses val="autoZero"/>
        <c:auto val="1"/>
        <c:lblAlgn val="ctr"/>
        <c:lblOffset val="100"/>
        <c:noMultiLvlLbl val="0"/>
      </c:catAx>
      <c:valAx>
        <c:axId val="1834851855"/>
        <c:scaling>
          <c:orientation val="minMax"/>
        </c:scaling>
        <c:delete val="0"/>
        <c:axPos val="b"/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13676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[1_4 Anexos EOH_Mayo 2020.xlsx]Ingresos!TablaDinámica3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SV" b="1"/>
              <a:t>CATEGORÍA Y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2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Ingresos!$H$37:$H$38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Ingresos!$G$39:$G$41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Ingresos!$H$39:$H$41</c:f>
              <c:numCache>
                <c:formatCode>"$"#,##0.00</c:formatCode>
                <c:ptCount val="2"/>
                <c:pt idx="0">
                  <c:v>13085.76</c:v>
                </c:pt>
                <c:pt idx="1">
                  <c:v>41553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8-43EF-B7BC-F1D8441C4BBC}"/>
            </c:ext>
          </c:extLst>
        </c:ser>
        <c:ser>
          <c:idx val="1"/>
          <c:order val="1"/>
          <c:tx>
            <c:strRef>
              <c:f>Ingresos!$I$37:$I$38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Ingresos!$G$39:$G$41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Ingresos!$I$39:$I$41</c:f>
              <c:numCache>
                <c:formatCode>"$"#,##0.00</c:formatCode>
                <c:ptCount val="2"/>
                <c:pt idx="1">
                  <c:v>56529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8-43EF-B7BC-F1D8441C4BBC}"/>
            </c:ext>
          </c:extLst>
        </c:ser>
        <c:ser>
          <c:idx val="2"/>
          <c:order val="2"/>
          <c:tx>
            <c:strRef>
              <c:f>Ingresos!$J$37:$J$38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Ingresos!$G$39:$G$41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Ingresos!$J$39:$J$41</c:f>
              <c:numCache>
                <c:formatCode>"$"#,##0.00</c:formatCode>
                <c:ptCount val="2"/>
                <c:pt idx="1">
                  <c:v>90180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18-43EF-B7BC-F1D8441C4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8604239"/>
        <c:axId val="1131089263"/>
      </c:barChart>
      <c:catAx>
        <c:axId val="1838604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131089263"/>
        <c:crosses val="autoZero"/>
        <c:auto val="1"/>
        <c:lblAlgn val="ctr"/>
        <c:lblOffset val="100"/>
        <c:noMultiLvlLbl val="0"/>
      </c:catAx>
      <c:valAx>
        <c:axId val="1131089263"/>
        <c:scaling>
          <c:orientation val="minMax"/>
        </c:scaling>
        <c:delete val="0"/>
        <c:axPos val="b"/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860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pivotSource>
    <c:name>[1_4 Anexos EOH_Mayo 2020.xlsx]Llegadas!TablaDinámica1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/>
          </a:solidFill>
          <a:ln>
            <a:noFill/>
          </a:ln>
          <a:effectLst/>
        </c:spPr>
      </c:pivotFmt>
      <c:pivotFmt>
        <c:idx val="2"/>
        <c:spPr>
          <a:solidFill>
            <a:schemeClr val="accent3"/>
          </a:solidFill>
          <a:ln>
            <a:noFill/>
          </a:ln>
          <a:effectLst/>
        </c:spPr>
      </c:pivotFmt>
      <c:pivotFmt>
        <c:idx val="3"/>
        <c:spPr>
          <a:solidFill>
            <a:schemeClr val="accent3"/>
          </a:solidFill>
          <a:ln>
            <a:noFill/>
          </a:ln>
          <a:effectLst/>
        </c:spPr>
      </c:pivotFmt>
      <c:pivotFmt>
        <c:idx val="4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3"/>
          </a:solidFill>
          <a:ln>
            <a:noFill/>
          </a:ln>
          <a:effectLst/>
        </c:spPr>
      </c:pivotFmt>
      <c:pivotFmt>
        <c:idx val="6"/>
        <c:spPr>
          <a:solidFill>
            <a:schemeClr val="accent3"/>
          </a:solidFill>
          <a:ln>
            <a:noFill/>
          </a:ln>
          <a:effectLst/>
        </c:spPr>
      </c:pivotFmt>
      <c:pivotFmt>
        <c:idx val="7"/>
        <c:spPr>
          <a:solidFill>
            <a:schemeClr val="accent3"/>
          </a:solidFill>
          <a:ln>
            <a:noFill/>
          </a:ln>
          <a:effectLst/>
        </c:spPr>
      </c:pivotFmt>
      <c:pivotFmt>
        <c:idx val="8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General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Llegadas!$F$11</c:f>
              <c:strCache>
                <c:ptCount val="1"/>
                <c:pt idx="0">
                  <c:v>Residentes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Llegadas!$E$12:$E$15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Llegadas!$F$12:$F$15</c:f>
              <c:numCache>
                <c:formatCode>0</c:formatCode>
                <c:ptCount val="3"/>
                <c:pt idx="0">
                  <c:v>157</c:v>
                </c:pt>
                <c:pt idx="1">
                  <c:v>1324</c:v>
                </c:pt>
                <c:pt idx="2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73-4972-A05C-137C6CD4C33E}"/>
            </c:ext>
          </c:extLst>
        </c:ser>
        <c:ser>
          <c:idx val="1"/>
          <c:order val="1"/>
          <c:tx>
            <c:strRef>
              <c:f>Llegadas!$G$11</c:f>
              <c:strCache>
                <c:ptCount val="1"/>
                <c:pt idx="0">
                  <c:v>No Residentes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Llegadas!$E$12:$E$15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Llegadas!$G$12:$G$15</c:f>
              <c:numCache>
                <c:formatCode>0</c:formatCode>
                <c:ptCount val="3"/>
                <c:pt idx="0">
                  <c:v>31</c:v>
                </c:pt>
                <c:pt idx="1">
                  <c:v>2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73-4972-A05C-137C6CD4C3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7679487"/>
        <c:axId val="1834860175"/>
      </c:barChart>
      <c:catAx>
        <c:axId val="12376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60175"/>
        <c:crosses val="autoZero"/>
        <c:auto val="1"/>
        <c:lblAlgn val="ctr"/>
        <c:lblOffset val="100"/>
        <c:noMultiLvlLbl val="0"/>
      </c:catAx>
      <c:valAx>
        <c:axId val="1834860175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237679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pivotSource>
    <c:name>[1_4 Anexos EOH_Mayo 2020.xlsx]Llegadas!TablaDinámica2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Llegadas!$F$24</c:f>
              <c:strCache>
                <c:ptCount val="1"/>
                <c:pt idx="0">
                  <c:v>Residentes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Llegadas!$E$25:$E$27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Llegadas!$F$25:$F$27</c:f>
              <c:numCache>
                <c:formatCode>0</c:formatCode>
                <c:ptCount val="2"/>
                <c:pt idx="0">
                  <c:v>44</c:v>
                </c:pt>
                <c:pt idx="1">
                  <c:v>1669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E-4E47-8C4E-B4E28044C610}"/>
            </c:ext>
          </c:extLst>
        </c:ser>
        <c:ser>
          <c:idx val="1"/>
          <c:order val="1"/>
          <c:tx>
            <c:strRef>
              <c:f>Llegadas!$G$24</c:f>
              <c:strCache>
                <c:ptCount val="1"/>
                <c:pt idx="0">
                  <c:v>No Residentes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Llegadas!$E$25:$E$27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Llegadas!$G$25:$G$27</c:f>
              <c:numCache>
                <c:formatCode>0</c:formatCode>
                <c:ptCount val="2"/>
                <c:pt idx="0">
                  <c:v>1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E-4E47-8C4E-B4E28044C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13676111"/>
        <c:axId val="1834851855"/>
      </c:barChart>
      <c:catAx>
        <c:axId val="1813676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51855"/>
        <c:crosses val="autoZero"/>
        <c:auto val="1"/>
        <c:lblAlgn val="ctr"/>
        <c:lblOffset val="100"/>
        <c:noMultiLvlLbl val="0"/>
      </c:catAx>
      <c:valAx>
        <c:axId val="18348518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13676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[1_4 Anexos EOH_Mayo 2020.xlsx]Pernoctaciones!TablaDinámica1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>
            <a:noFill/>
          </a:ln>
          <a:effectLst/>
        </c:spPr>
      </c:pivotFmt>
      <c:pivotFmt>
        <c:idx val="2"/>
        <c:spPr>
          <a:solidFill>
            <a:schemeClr val="accent4"/>
          </a:solidFill>
          <a:ln>
            <a:noFill/>
          </a:ln>
          <a:effectLst/>
        </c:spPr>
      </c:pivotFmt>
      <c:pivotFmt>
        <c:idx val="3"/>
        <c:spPr>
          <a:solidFill>
            <a:schemeClr val="accent4"/>
          </a:solidFill>
          <a:ln>
            <a:noFill/>
          </a:ln>
          <a:effectLst/>
        </c:spPr>
      </c:pivotFmt>
      <c:pivotFmt>
        <c:idx val="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4"/>
          </a:solidFill>
          <a:ln>
            <a:noFill/>
          </a:ln>
          <a:effectLst/>
        </c:spPr>
      </c:pivotFmt>
      <c:pivotFmt>
        <c:idx val="6"/>
        <c:spPr>
          <a:solidFill>
            <a:schemeClr val="accent4"/>
          </a:solidFill>
          <a:ln>
            <a:noFill/>
          </a:ln>
          <a:effectLst/>
        </c:spPr>
      </c:pivotFmt>
      <c:pivotFmt>
        <c:idx val="7"/>
        <c:spPr>
          <a:solidFill>
            <a:schemeClr val="accent4"/>
          </a:solidFill>
          <a:ln>
            <a:noFill/>
          </a:ln>
          <a:effectLst/>
        </c:spPr>
      </c:pivotFmt>
      <c:pivotFmt>
        <c:idx val="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Pernoctaciones!$F$11</c:f>
              <c:strCache>
                <c:ptCount val="1"/>
                <c:pt idx="0">
                  <c:v>Residentes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Pernoctaciones!$E$12:$E$15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Pernoctaciones!$F$12:$F$15</c:f>
              <c:numCache>
                <c:formatCode>0</c:formatCode>
                <c:ptCount val="3"/>
                <c:pt idx="0">
                  <c:v>1120</c:v>
                </c:pt>
                <c:pt idx="1">
                  <c:v>1324</c:v>
                </c:pt>
                <c:pt idx="2">
                  <c:v>2948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9-49AE-B71A-849781BD3591}"/>
            </c:ext>
          </c:extLst>
        </c:ser>
        <c:ser>
          <c:idx val="1"/>
          <c:order val="1"/>
          <c:tx>
            <c:strRef>
              <c:f>Pernoctaciones!$G$11</c:f>
              <c:strCache>
                <c:ptCount val="1"/>
                <c:pt idx="0">
                  <c:v>No Residentes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Pernoctaciones!$E$12:$E$15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Pernoctaciones!$G$12:$G$15</c:f>
              <c:numCache>
                <c:formatCode>0</c:formatCode>
                <c:ptCount val="3"/>
                <c:pt idx="0">
                  <c:v>44</c:v>
                </c:pt>
                <c:pt idx="1">
                  <c:v>6</c:v>
                </c:pt>
                <c:pt idx="2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29-49AE-B71A-849781BD35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7679487"/>
        <c:axId val="1834860175"/>
      </c:barChart>
      <c:catAx>
        <c:axId val="12376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60175"/>
        <c:crosses val="autoZero"/>
        <c:auto val="1"/>
        <c:lblAlgn val="ctr"/>
        <c:lblOffset val="100"/>
        <c:noMultiLvlLbl val="0"/>
      </c:catAx>
      <c:valAx>
        <c:axId val="1834860175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237679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4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[1_4 Anexos EOH_Mayo 2020.xlsx]Pernoctaciones!TablaDinámica2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Pernoctaciones!$F$24</c:f>
              <c:strCache>
                <c:ptCount val="1"/>
                <c:pt idx="0">
                  <c:v>Residentes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Pernoctaciones!$E$25:$E$27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Pernoctaciones!$F$25:$F$27</c:f>
              <c:numCache>
                <c:formatCode>0</c:formatCode>
                <c:ptCount val="2"/>
                <c:pt idx="0">
                  <c:v>57</c:v>
                </c:pt>
                <c:pt idx="1">
                  <c:v>5335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9F-4C90-9F18-0C954607EFD9}"/>
            </c:ext>
          </c:extLst>
        </c:ser>
        <c:ser>
          <c:idx val="1"/>
          <c:order val="1"/>
          <c:tx>
            <c:strRef>
              <c:f>Pernoctaciones!$G$24</c:f>
              <c:strCache>
                <c:ptCount val="1"/>
                <c:pt idx="0">
                  <c:v>No Residentes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Pernoctaciones!$E$25:$E$27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Pernoctaciones!$G$25:$G$27</c:f>
              <c:numCache>
                <c:formatCode>0</c:formatCode>
                <c:ptCount val="2"/>
                <c:pt idx="0">
                  <c:v>14</c:v>
                </c:pt>
                <c:pt idx="1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9F-4C90-9F18-0C954607E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13676111"/>
        <c:axId val="1834851855"/>
      </c:barChart>
      <c:catAx>
        <c:axId val="1813676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51855"/>
        <c:crosses val="autoZero"/>
        <c:auto val="1"/>
        <c:lblAlgn val="ctr"/>
        <c:lblOffset val="100"/>
        <c:noMultiLvlLbl val="0"/>
      </c:catAx>
      <c:valAx>
        <c:axId val="18348518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13676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4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[1_4 Anexos EOH_Mayo 2020.xlsx]Estab x SG!TablaDinámica3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SV" b="1"/>
              <a:t>CATEGORÍA Y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19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2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'Estab x SG'!$F$13:$F$14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'Estab x SG'!$E$15:$E$20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'Estab x SG'!$F$15:$F$20</c:f>
              <c:numCache>
                <c:formatCode>0</c:formatCode>
                <c:ptCount val="5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D9-4ACF-BE82-FFE6FF15864C}"/>
            </c:ext>
          </c:extLst>
        </c:ser>
        <c:ser>
          <c:idx val="1"/>
          <c:order val="1"/>
          <c:tx>
            <c:strRef>
              <c:f>'Estab x SG'!$G$13:$G$14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'Estab x SG'!$E$15:$E$20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'Estab x SG'!$G$15:$G$20</c:f>
              <c:numCache>
                <c:formatCode>0</c:formatCode>
                <c:ptCount val="5"/>
                <c:pt idx="2">
                  <c:v>2</c:v>
                </c:pt>
                <c:pt idx="3">
                  <c:v>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D9-4ACF-BE82-FFE6FF15864C}"/>
            </c:ext>
          </c:extLst>
        </c:ser>
        <c:ser>
          <c:idx val="2"/>
          <c:order val="2"/>
          <c:tx>
            <c:strRef>
              <c:f>'Estab x SG'!$H$13:$H$14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'Estab x SG'!$E$15:$E$20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'Estab x SG'!$H$15:$H$20</c:f>
              <c:numCache>
                <c:formatCode>0</c:formatCode>
                <c:ptCount val="5"/>
                <c:pt idx="0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D9-4ACF-BE82-FFE6FF158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8604239"/>
        <c:axId val="1131089263"/>
      </c:barChart>
      <c:catAx>
        <c:axId val="1838604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131089263"/>
        <c:crosses val="autoZero"/>
        <c:auto val="1"/>
        <c:lblAlgn val="ctr"/>
        <c:lblOffset val="100"/>
        <c:noMultiLvlLbl val="0"/>
      </c:catAx>
      <c:valAx>
        <c:axId val="1131089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860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[1_4 Anexos EOH_Mayo 2020.xlsx]TOH!TablaDinámica2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TOH!$F$22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TOH!$E$23:$E$25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TOH!$F$23:$F$25</c:f>
              <c:numCache>
                <c:formatCode>0.00%</c:formatCode>
                <c:ptCount val="2"/>
                <c:pt idx="0">
                  <c:v>2.3821339950372208E-2</c:v>
                </c:pt>
                <c:pt idx="1">
                  <c:v>0.11842105263157894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0-4AC2-887F-75869CAF1F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13676111"/>
        <c:axId val="1834851855"/>
      </c:barChart>
      <c:catAx>
        <c:axId val="1813676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51855"/>
        <c:crosses val="autoZero"/>
        <c:auto val="1"/>
        <c:lblAlgn val="ctr"/>
        <c:lblOffset val="100"/>
        <c:noMultiLvlLbl val="0"/>
      </c:catAx>
      <c:valAx>
        <c:axId val="1834851855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13676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[1_4 Anexos EOH_Mayo 2020.xlsx]Empleo!TablaDinámica1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CATEGORÍA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5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6">
              <a:lumMod val="50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Empleo!$F$11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07-4851-B845-3691C2BB146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F407-4851-B845-3691C2BB146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407-4851-B845-3691C2BB14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Empleo!$E$12:$E$15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Empleo!$F$12:$F$15</c:f>
              <c:numCache>
                <c:formatCode>0</c:formatCode>
                <c:ptCount val="3"/>
                <c:pt idx="0">
                  <c:v>202</c:v>
                </c:pt>
                <c:pt idx="1">
                  <c:v>403</c:v>
                </c:pt>
                <c:pt idx="2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07-4851-B845-3691C2BB14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7679487"/>
        <c:axId val="1834860175"/>
      </c:barChart>
      <c:catAx>
        <c:axId val="12376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60175"/>
        <c:crosses val="autoZero"/>
        <c:auto val="1"/>
        <c:lblAlgn val="ctr"/>
        <c:lblOffset val="100"/>
        <c:noMultiLvlLbl val="0"/>
      </c:catAx>
      <c:valAx>
        <c:axId val="1834860175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237679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[1_4 Anexos EOH_Mayo 2020.xlsx]Empleo!TablaDinámica2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TIPO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Empleo!$F$22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Empleo!$E$23:$E$28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Empleo!$F$23:$F$28</c:f>
              <c:numCache>
                <c:formatCode>0</c:formatCode>
                <c:ptCount val="5"/>
                <c:pt idx="0">
                  <c:v>15</c:v>
                </c:pt>
                <c:pt idx="1">
                  <c:v>26</c:v>
                </c:pt>
                <c:pt idx="2">
                  <c:v>47</c:v>
                </c:pt>
                <c:pt idx="3">
                  <c:v>603</c:v>
                </c:pt>
                <c:pt idx="4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11-4A32-BD2B-CB3609A379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13676111"/>
        <c:axId val="1834851855"/>
      </c:barChart>
      <c:catAx>
        <c:axId val="1813676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51855"/>
        <c:crosses val="autoZero"/>
        <c:auto val="1"/>
        <c:lblAlgn val="ctr"/>
        <c:lblOffset val="100"/>
        <c:noMultiLvlLbl val="0"/>
      </c:catAx>
      <c:valAx>
        <c:axId val="18348518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13676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[1_4 Anexos EOH_Mayo 2020.xlsx]Empleo!TablaDinámica3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SV" b="1"/>
              <a:t>CATEGORÍA Y TIPO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2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  <c:pivotFmt>
        <c:idx val="1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  <c:pivotFmt>
        <c:idx val="2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Empleo!$H$37:$H$38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Empleo!$G$39:$G$44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Empleo!$H$39:$H$44</c:f>
              <c:numCache>
                <c:formatCode>0</c:formatCode>
                <c:ptCount val="5"/>
                <c:pt idx="0">
                  <c:v>1</c:v>
                </c:pt>
                <c:pt idx="1">
                  <c:v>26</c:v>
                </c:pt>
                <c:pt idx="2">
                  <c:v>34</c:v>
                </c:pt>
                <c:pt idx="3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2E-41F6-BF5A-7EFCC4AC2DFB}"/>
            </c:ext>
          </c:extLst>
        </c:ser>
        <c:ser>
          <c:idx val="1"/>
          <c:order val="1"/>
          <c:tx>
            <c:strRef>
              <c:f>Empleo!$I$37:$I$38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Empleo!$G$39:$G$44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Empleo!$I$39:$I$44</c:f>
              <c:numCache>
                <c:formatCode>0</c:formatCode>
                <c:ptCount val="5"/>
                <c:pt idx="2">
                  <c:v>10</c:v>
                </c:pt>
                <c:pt idx="3">
                  <c:v>343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2E-41F6-BF5A-7EFCC4AC2DFB}"/>
            </c:ext>
          </c:extLst>
        </c:ser>
        <c:ser>
          <c:idx val="2"/>
          <c:order val="2"/>
          <c:tx>
            <c:strRef>
              <c:f>Empleo!$J$37:$J$38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Empleo!$G$39:$G$44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Empleo!$J$39:$J$44</c:f>
              <c:numCache>
                <c:formatCode>0</c:formatCode>
                <c:ptCount val="5"/>
                <c:pt idx="0">
                  <c:v>14</c:v>
                </c:pt>
                <c:pt idx="2">
                  <c:v>3</c:v>
                </c:pt>
                <c:pt idx="3">
                  <c:v>119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2E-41F6-BF5A-7EFCC4AC2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8604239"/>
        <c:axId val="1131089263"/>
      </c:barChart>
      <c:catAx>
        <c:axId val="1838604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131089263"/>
        <c:crosses val="autoZero"/>
        <c:auto val="1"/>
        <c:lblAlgn val="ctr"/>
        <c:lblOffset val="100"/>
        <c:noMultiLvlLbl val="0"/>
      </c:catAx>
      <c:valAx>
        <c:axId val="1131089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860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[1_4 Anexos EOH_Mayo 2020.xlsx]TOH!TablaDinámica3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SV" b="1"/>
              <a:t>CATEGORÍA Y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TOH!$H$37:$H$38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TOH!$G$39:$G$41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TOH!$H$39:$H$41</c:f>
              <c:numCache>
                <c:formatCode>0.00%</c:formatCode>
                <c:ptCount val="2"/>
                <c:pt idx="0">
                  <c:v>2.3821339950372208E-2</c:v>
                </c:pt>
                <c:pt idx="1">
                  <c:v>0.19424964936886396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8-43EA-9575-D48E62E412F0}"/>
            </c:ext>
          </c:extLst>
        </c:ser>
        <c:ser>
          <c:idx val="1"/>
          <c:order val="1"/>
          <c:tx>
            <c:strRef>
              <c:f>TOH!$I$37:$I$38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TOH!$G$39:$G$41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TOH!$I$39:$I$41</c:f>
              <c:numCache>
                <c:formatCode>0.00%</c:formatCode>
                <c:ptCount val="2"/>
                <c:pt idx="1">
                  <c:v>0.12737267918265741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48-43EA-9575-D48E62E412F0}"/>
            </c:ext>
          </c:extLst>
        </c:ser>
        <c:ser>
          <c:idx val="2"/>
          <c:order val="2"/>
          <c:tx>
            <c:strRef>
              <c:f>TOH!$J$37:$J$38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TOH!$G$39:$G$41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TOH!$J$39:$J$41</c:f>
              <c:numCache>
                <c:formatCode>0.00%</c:formatCode>
                <c:ptCount val="2"/>
                <c:pt idx="1">
                  <c:v>8.4472943793757777E-2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48-43EA-9575-D48E62E41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604239"/>
        <c:axId val="1131089263"/>
      </c:barChart>
      <c:catAx>
        <c:axId val="1838604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131089263"/>
        <c:crosses val="autoZero"/>
        <c:auto val="1"/>
        <c:lblAlgn val="ctr"/>
        <c:lblOffset val="100"/>
        <c:noMultiLvlLbl val="0"/>
      </c:catAx>
      <c:valAx>
        <c:axId val="11310892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860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[1_4 Anexos EOH_Mayo 2020.xlsx]Tarif x Hab Ocup!TablaDinámica1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dk1">
              <a:tint val="885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dk1">
              <a:tint val="885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dk1">
              <a:tint val="885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dk1">
              <a:tint val="885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dk1">
              <a:tint val="885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dk1">
              <a:tint val="885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General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General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bg1">
              <a:lumMod val="6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'Tarif x Hab Ocup'!$F$11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49-457F-90D4-DAE78A8272D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49-457F-90D4-DAE78A8272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'Tarif x Hab Ocup'!$E$12:$E$15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'Tarif x Hab Ocup'!$F$12:$F$15</c:f>
              <c:numCache>
                <c:formatCode>"$"#,##0.00</c:formatCode>
                <c:ptCount val="3"/>
                <c:pt idx="0">
                  <c:v>47.265363321799313</c:v>
                </c:pt>
                <c:pt idx="1">
                  <c:v>46.033387622149839</c:v>
                </c:pt>
                <c:pt idx="2">
                  <c:v>69.852827265685519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9-457F-90D4-DAE78A8272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7679487"/>
        <c:axId val="1834860175"/>
      </c:barChart>
      <c:catAx>
        <c:axId val="12376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60175"/>
        <c:crosses val="autoZero"/>
        <c:auto val="1"/>
        <c:lblAlgn val="ctr"/>
        <c:lblOffset val="100"/>
        <c:noMultiLvlLbl val="0"/>
      </c:catAx>
      <c:valAx>
        <c:axId val="1834860175"/>
        <c:scaling>
          <c:orientation val="minMax"/>
        </c:scaling>
        <c:delete val="0"/>
        <c:axPos val="l"/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237679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[1_4 Anexos EOH_Mayo 2020.xlsx]Tarif x Hab Ocup!TablaDinámica2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'Tarif x Hab Ocup'!$F$24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'Tarif x Hab Ocup'!$E$25:$E$27</c:f>
              <c:strCache>
                <c:ptCount val="2"/>
                <c:pt idx="0">
                  <c:v>Hostal</c:v>
                </c:pt>
                <c:pt idx="1">
                  <c:v>Hotel</c:v>
                </c:pt>
              </c:strCache>
            </c:strRef>
          </c:cat>
          <c:val>
            <c:numRef>
              <c:f>'Tarif x Hab Ocup'!$F$25:$F$27</c:f>
              <c:numCache>
                <c:formatCode>"$"#,##0.00</c:formatCode>
                <c:ptCount val="2"/>
                <c:pt idx="0">
                  <c:v>272.62</c:v>
                </c:pt>
                <c:pt idx="1">
                  <c:v>51.905707196029773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04-4EA6-954A-33DCB29FE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13676111"/>
        <c:axId val="1834851855"/>
      </c:barChart>
      <c:catAx>
        <c:axId val="1813676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51855"/>
        <c:crosses val="autoZero"/>
        <c:auto val="1"/>
        <c:lblAlgn val="ctr"/>
        <c:lblOffset val="100"/>
        <c:noMultiLvlLbl val="0"/>
      </c:catAx>
      <c:valAx>
        <c:axId val="1834851855"/>
        <c:scaling>
          <c:orientation val="minMax"/>
        </c:scaling>
        <c:delete val="0"/>
        <c:axPos val="b"/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13676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[1_4 Anexos EOH_Mayo 2020.xlsx]Estancia Media!TablaDinámica1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'Estancia Media'!$F$11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B6-4BD2-B7AE-6A6EC21D6E8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8B6-4BD2-B7AE-6A6EC21D6E8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8B6-4BD2-B7AE-6A6EC21D6E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'Estancia Media'!$E$12:$E$15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'Estancia Media'!$F$12:$F$15</c:f>
              <c:numCache>
                <c:formatCode>0.00</c:formatCode>
                <c:ptCount val="3"/>
                <c:pt idx="0">
                  <c:v>6.1914893617021276</c:v>
                </c:pt>
                <c:pt idx="1">
                  <c:v>1.0030165912518854</c:v>
                </c:pt>
                <c:pt idx="2">
                  <c:v>12.676229508196721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B6-4BD2-B7AE-6A6EC21D6E8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7679487"/>
        <c:axId val="1834860175"/>
      </c:barChart>
      <c:catAx>
        <c:axId val="12376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60175"/>
        <c:crosses val="autoZero"/>
        <c:auto val="1"/>
        <c:lblAlgn val="ctr"/>
        <c:lblOffset val="100"/>
        <c:noMultiLvlLbl val="0"/>
      </c:catAx>
      <c:valAx>
        <c:axId val="1834860175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237679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[1_4 Anexos EOH_Mayo 2020.xlsx]Estancia Media!TablaDinámica2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'Estancia Media'!$F$22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'Estancia Media'!$E$23:$E$28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'Estancia Media'!$F$23:$F$28</c:f>
              <c:numCache>
                <c:formatCode>0.00</c:formatCode>
                <c:ptCount val="5"/>
                <c:pt idx="1">
                  <c:v>1.5777777777777777</c:v>
                </c:pt>
                <c:pt idx="3">
                  <c:v>3.2200817279626386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4-4E4F-A532-B951769E67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13676111"/>
        <c:axId val="1834851855"/>
      </c:barChart>
      <c:catAx>
        <c:axId val="1813676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51855"/>
        <c:crosses val="autoZero"/>
        <c:auto val="1"/>
        <c:lblAlgn val="ctr"/>
        <c:lblOffset val="100"/>
        <c:noMultiLvlLbl val="0"/>
      </c:catAx>
      <c:valAx>
        <c:axId val="1834851855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13676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[1_4 Anexos EOH_Mayo 2020.xlsx]Estancia Media!TablaDinámica3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SV" b="1"/>
              <a:t>CATEGORÍA Y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2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'Estancia Media'!$H$37:$H$38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'Estancia Media'!$G$39:$G$44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'Estancia Media'!$H$39:$H$44</c:f>
              <c:numCache>
                <c:formatCode>0.00</c:formatCode>
                <c:ptCount val="5"/>
                <c:pt idx="1">
                  <c:v>1.5777777777777777</c:v>
                </c:pt>
                <c:pt idx="3">
                  <c:v>7.6433566433566433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D2-4DF7-963B-18C468E14CE1}"/>
            </c:ext>
          </c:extLst>
        </c:ser>
        <c:ser>
          <c:idx val="1"/>
          <c:order val="1"/>
          <c:tx>
            <c:strRef>
              <c:f>'Estancia Media'!$I$37:$I$38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'Estancia Media'!$G$39:$G$44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'Estancia Media'!$I$39:$I$44</c:f>
              <c:numCache>
                <c:formatCode>0.00</c:formatCode>
                <c:ptCount val="5"/>
                <c:pt idx="3">
                  <c:v>1.0030165912518854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D2-4DF7-963B-18C468E14CE1}"/>
            </c:ext>
          </c:extLst>
        </c:ser>
        <c:ser>
          <c:idx val="2"/>
          <c:order val="2"/>
          <c:tx>
            <c:strRef>
              <c:f>'Estancia Media'!$J$37:$J$38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'Estancia Media'!$G$39:$G$44</c:f>
              <c:strCache>
                <c:ptCount val="5"/>
                <c:pt idx="0">
                  <c:v>Hacienda Turística</c:v>
                </c:pt>
                <c:pt idx="1">
                  <c:v>Hostal</c:v>
                </c:pt>
                <c:pt idx="2">
                  <c:v>Hostería</c:v>
                </c:pt>
                <c:pt idx="3">
                  <c:v>Hotel</c:v>
                </c:pt>
                <c:pt idx="4">
                  <c:v>Lodge</c:v>
                </c:pt>
              </c:strCache>
            </c:strRef>
          </c:cat>
          <c:val>
            <c:numRef>
              <c:f>'Estancia Media'!$J$39:$J$44</c:f>
              <c:numCache>
                <c:formatCode>0.00</c:formatCode>
                <c:ptCount val="5"/>
                <c:pt idx="3">
                  <c:v>12.676229508196721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D2-4DF7-963B-18C468E14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8604239"/>
        <c:axId val="1131089263"/>
      </c:barChart>
      <c:catAx>
        <c:axId val="1838604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131089263"/>
        <c:crosses val="autoZero"/>
        <c:auto val="1"/>
        <c:lblAlgn val="ctr"/>
        <c:lblOffset val="100"/>
        <c:noMultiLvlLbl val="0"/>
      </c:catAx>
      <c:valAx>
        <c:axId val="1131089263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860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[1_4 Anexos EOH_Mayo 2020.xlsx]Hab Vendidas!TablaDinámica1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tx2">
              <a:lumMod val="20000"/>
              <a:lumOff val="80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tx2">
              <a:lumMod val="40000"/>
              <a:lumOff val="60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'Hab Vendidas'!$F$11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494-493C-8A9F-54C4F3D40841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94-493C-8A9F-54C4F3D408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'Hab Vendidas'!$E$12:$E$15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'Hab Vendidas'!$F$12:$F$15</c:f>
              <c:numCache>
                <c:formatCode>0</c:formatCode>
                <c:ptCount val="3"/>
                <c:pt idx="0">
                  <c:v>1156</c:v>
                </c:pt>
                <c:pt idx="1">
                  <c:v>1228</c:v>
                </c:pt>
                <c:pt idx="2">
                  <c:v>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94-493C-8A9F-54C4F3D408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7679487"/>
        <c:axId val="1834860175"/>
      </c:barChart>
      <c:catAx>
        <c:axId val="12376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834860175"/>
        <c:crosses val="autoZero"/>
        <c:auto val="1"/>
        <c:lblAlgn val="ctr"/>
        <c:lblOffset val="100"/>
        <c:noMultiLvlLbl val="0"/>
      </c:catAx>
      <c:valAx>
        <c:axId val="1834860175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C"/>
          </a:p>
        </c:txPr>
        <c:crossAx val="1237679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8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0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4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hyperlink" Target="#I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hyperlink" Target="#I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1270</xdr:colOff>
      <xdr:row>23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1C35AD-79E9-4EF0-BC97-0433CB991F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99159"/>
          <a:ext cx="3811270" cy="5108864"/>
        </a:xfrm>
        <a:prstGeom prst="rect">
          <a:avLst/>
        </a:prstGeom>
      </xdr:spPr>
    </xdr:pic>
    <xdr:clientData/>
  </xdr:twoCellAnchor>
  <xdr:twoCellAnchor>
    <xdr:from>
      <xdr:col>4</xdr:col>
      <xdr:colOff>714375</xdr:colOff>
      <xdr:row>22</xdr:row>
      <xdr:rowOff>51953</xdr:rowOff>
    </xdr:from>
    <xdr:to>
      <xdr:col>6</xdr:col>
      <xdr:colOff>0</xdr:colOff>
      <xdr:row>22</xdr:row>
      <xdr:rowOff>199158</xdr:rowOff>
    </xdr:to>
    <xdr:sp macro="" textlink="">
      <xdr:nvSpPr>
        <xdr:cNvPr id="6" name="Bisel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B19E6-D4F0-4D5F-AE45-5A0DEEA726F5}"/>
            </a:ext>
          </a:extLst>
        </xdr:cNvPr>
        <xdr:cNvSpPr/>
      </xdr:nvSpPr>
      <xdr:spPr>
        <a:xfrm>
          <a:off x="3762375" y="5160817"/>
          <a:ext cx="809625" cy="147205"/>
        </a:xfrm>
        <a:prstGeom prst="bevel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  <xdr:twoCellAnchor>
    <xdr:from>
      <xdr:col>1</xdr:col>
      <xdr:colOff>86592</xdr:colOff>
      <xdr:row>14</xdr:row>
      <xdr:rowOff>233797</xdr:rowOff>
    </xdr:from>
    <xdr:to>
      <xdr:col>5</xdr:col>
      <xdr:colOff>692728</xdr:colOff>
      <xdr:row>16</xdr:row>
      <xdr:rowOff>33388</xdr:rowOff>
    </xdr:to>
    <xdr:sp macro="" textlink="">
      <xdr:nvSpPr>
        <xdr:cNvPr id="4" name="Cuadro de texto 1344">
          <a:extLst>
            <a:ext uri="{FF2B5EF4-FFF2-40B4-BE49-F238E27FC236}">
              <a16:creationId xmlns:a16="http://schemas.microsoft.com/office/drawing/2014/main" id="{7E67CE1D-B415-469E-900A-37B2CD5D465E}"/>
            </a:ext>
          </a:extLst>
        </xdr:cNvPr>
        <xdr:cNvSpPr txBox="1"/>
      </xdr:nvSpPr>
      <xdr:spPr>
        <a:xfrm>
          <a:off x="848592" y="3610842"/>
          <a:ext cx="3654136" cy="284501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1200" b="1">
              <a:effectLst/>
              <a:latin typeface="CMU Bright"/>
              <a:ea typeface="Times New Roman" panose="02020603050405020304" pitchFamily="18" charset="0"/>
              <a:cs typeface="Times New Roman" panose="02020603050405020304" pitchFamily="18" charset="0"/>
            </a:rPr>
            <a:t>PRODUCTO 1: Encuesta de Ocupación Hotelera</a:t>
          </a:r>
          <a:endParaRPr lang="es-SV" sz="8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120132</xdr:colOff>
      <xdr:row>16</xdr:row>
      <xdr:rowOff>86589</xdr:rowOff>
    </xdr:from>
    <xdr:to>
      <xdr:col>5</xdr:col>
      <xdr:colOff>623456</xdr:colOff>
      <xdr:row>23</xdr:row>
      <xdr:rowOff>86590</xdr:rowOff>
    </xdr:to>
    <xdr:sp macro="" textlink="">
      <xdr:nvSpPr>
        <xdr:cNvPr id="5" name="Cuadro de texto 153">
          <a:extLst>
            <a:ext uri="{FF2B5EF4-FFF2-40B4-BE49-F238E27FC236}">
              <a16:creationId xmlns:a16="http://schemas.microsoft.com/office/drawing/2014/main" id="{F8E1EA73-A0A4-44DF-B7C7-4AF01871B2E7}"/>
            </a:ext>
          </a:extLst>
        </xdr:cNvPr>
        <xdr:cNvSpPr txBox="1"/>
      </xdr:nvSpPr>
      <xdr:spPr>
        <a:xfrm>
          <a:off x="882132" y="3948544"/>
          <a:ext cx="3551324" cy="1446069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EC" sz="1100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Subproducto 1.4: Anexo Estadístico</a:t>
          </a:r>
          <a:r>
            <a:rPr lang="es-EC" sz="1100" i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Mensual</a:t>
          </a:r>
          <a:r>
            <a:rPr lang="es-EC" sz="1100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algn="ctr">
            <a:spcAft>
              <a:spcPts val="0"/>
            </a:spcAft>
          </a:pPr>
          <a:endParaRPr lang="es-SV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s-EC" sz="1100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Periodo: Mayo 2020</a:t>
          </a:r>
          <a:endParaRPr lang="es-SV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12</xdr:col>
      <xdr:colOff>373063</xdr:colOff>
      <xdr:row>3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C2A7F7F-A9DD-41B0-9FCE-AF006677BC58}"/>
            </a:ext>
          </a:extLst>
        </xdr:cNvPr>
        <xdr:cNvSpPr txBox="1"/>
      </xdr:nvSpPr>
      <xdr:spPr>
        <a:xfrm>
          <a:off x="2286000" y="200025"/>
          <a:ext cx="8145463" cy="571500"/>
        </a:xfrm>
        <a:prstGeom prst="rect">
          <a:avLst/>
        </a:prstGeom>
        <a:solidFill>
          <a:schemeClr val="accent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PERNOCTACIONES</a:t>
          </a:r>
        </a:p>
      </xdr:txBody>
    </xdr:sp>
    <xdr:clientData/>
  </xdr:twoCellAnchor>
  <xdr:twoCellAnchor editAs="oneCell">
    <xdr:from>
      <xdr:col>4</xdr:col>
      <xdr:colOff>750094</xdr:colOff>
      <xdr:row>4</xdr:row>
      <xdr:rowOff>155576</xdr:rowOff>
    </xdr:from>
    <xdr:to>
      <xdr:col>10</xdr:col>
      <xdr:colOff>547688</xdr:colOff>
      <xdr:row>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es 2">
              <a:extLst>
                <a:ext uri="{FF2B5EF4-FFF2-40B4-BE49-F238E27FC236}">
                  <a16:creationId xmlns:a16="http://schemas.microsoft.com/office/drawing/2014/main" id="{4AF81BD7-65D0-4FAC-BC08-A54D3B40C7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14813" y="941389"/>
              <a:ext cx="4053591" cy="4159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SV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7</xdr:col>
      <xdr:colOff>560011</xdr:colOff>
      <xdr:row>8</xdr:row>
      <xdr:rowOff>57453</xdr:rowOff>
    </xdr:from>
    <xdr:to>
      <xdr:col>12</xdr:col>
      <xdr:colOff>0</xdr:colOff>
      <xdr:row>19</xdr:row>
      <xdr:rowOff>152703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7A1532-96B6-45CA-B98A-A005A2790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571500</xdr:colOff>
      <xdr:row>20</xdr:row>
      <xdr:rowOff>54429</xdr:rowOff>
    </xdr:from>
    <xdr:to>
      <xdr:col>12</xdr:col>
      <xdr:colOff>0</xdr:colOff>
      <xdr:row>34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E215A1A-D845-46ED-834F-C4F43FDB9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952500</xdr:colOff>
      <xdr:row>47</xdr:row>
      <xdr:rowOff>64823</xdr:rowOff>
    </xdr:from>
    <xdr:to>
      <xdr:col>13</xdr:col>
      <xdr:colOff>0</xdr:colOff>
      <xdr:row>49</xdr:row>
      <xdr:rowOff>0</xdr:rowOff>
    </xdr:to>
    <xdr:sp macro="" textlink="">
      <xdr:nvSpPr>
        <xdr:cNvPr id="6" name="Bisel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87F285-925D-48BF-9AC0-0CE226703360}"/>
            </a:ext>
          </a:extLst>
        </xdr:cNvPr>
        <xdr:cNvSpPr/>
      </xdr:nvSpPr>
      <xdr:spPr>
        <a:xfrm>
          <a:off x="9775031" y="9042136"/>
          <a:ext cx="797719" cy="328083"/>
        </a:xfrm>
        <a:prstGeom prst="bevel">
          <a:avLst/>
        </a:prstGeom>
        <a:solidFill>
          <a:schemeClr val="accent4"/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15</xdr:col>
      <xdr:colOff>373063</xdr:colOff>
      <xdr:row>3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843C19-7D43-48DD-AFBC-3AFD775989F0}"/>
            </a:ext>
          </a:extLst>
        </xdr:cNvPr>
        <xdr:cNvSpPr txBox="1"/>
      </xdr:nvSpPr>
      <xdr:spPr>
        <a:xfrm>
          <a:off x="2286000" y="200025"/>
          <a:ext cx="8488363" cy="5715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ESTABLECIMIENTOS POR SECTOR GEOGRÁFICO</a:t>
          </a:r>
        </a:p>
      </xdr:txBody>
    </xdr:sp>
    <xdr:clientData/>
  </xdr:twoCellAnchor>
  <xdr:twoCellAnchor editAs="oneCell">
    <xdr:from>
      <xdr:col>5</xdr:col>
      <xdr:colOff>678657</xdr:colOff>
      <xdr:row>5</xdr:row>
      <xdr:rowOff>0</xdr:rowOff>
    </xdr:from>
    <xdr:to>
      <xdr:col>11</xdr:col>
      <xdr:colOff>845344</xdr:colOff>
      <xdr:row>7</xdr:row>
      <xdr:rowOff>34924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es 6">
              <a:extLst>
                <a:ext uri="{FF2B5EF4-FFF2-40B4-BE49-F238E27FC236}">
                  <a16:creationId xmlns:a16="http://schemas.microsoft.com/office/drawing/2014/main" id="{9A316D13-591F-485E-B9F9-BD7119E4B8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57813" y="976313"/>
              <a:ext cx="4084472" cy="4159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SV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8</xdr:col>
      <xdr:colOff>226223</xdr:colOff>
      <xdr:row>8</xdr:row>
      <xdr:rowOff>166686</xdr:rowOff>
    </xdr:from>
    <xdr:to>
      <xdr:col>15</xdr:col>
      <xdr:colOff>35721</xdr:colOff>
      <xdr:row>21</xdr:row>
      <xdr:rowOff>142873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E87EF20-2427-487D-A4BD-AB253058B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326572</xdr:colOff>
      <xdr:row>47</xdr:row>
      <xdr:rowOff>64823</xdr:rowOff>
    </xdr:from>
    <xdr:to>
      <xdr:col>16</xdr:col>
      <xdr:colOff>0</xdr:colOff>
      <xdr:row>49</xdr:row>
      <xdr:rowOff>0</xdr:rowOff>
    </xdr:to>
    <xdr:sp macro="" textlink="">
      <xdr:nvSpPr>
        <xdr:cNvPr id="5" name="Bisel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0EABDF-AAED-4343-89F6-E4711844DDBF}"/>
            </a:ext>
          </a:extLst>
        </xdr:cNvPr>
        <xdr:cNvSpPr/>
      </xdr:nvSpPr>
      <xdr:spPr>
        <a:xfrm>
          <a:off x="11674929" y="9045537"/>
          <a:ext cx="816428" cy="329784"/>
        </a:xfrm>
        <a:prstGeom prst="bevel">
          <a:avLst/>
        </a:prstGeom>
        <a:solidFill>
          <a:schemeClr val="bg1">
            <a:lumMod val="50000"/>
          </a:schemeClr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15</xdr:col>
      <xdr:colOff>373063</xdr:colOff>
      <xdr:row>3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7BC203F-9F85-4277-A635-9AF942D7B6C3}"/>
            </a:ext>
          </a:extLst>
        </xdr:cNvPr>
        <xdr:cNvSpPr txBox="1"/>
      </xdr:nvSpPr>
      <xdr:spPr>
        <a:xfrm>
          <a:off x="2286000" y="200025"/>
          <a:ext cx="8240713" cy="571500"/>
        </a:xfrm>
        <a:prstGeom prst="rect">
          <a:avLst/>
        </a:prstGeom>
        <a:solidFill>
          <a:schemeClr val="accent6">
            <a:lumMod val="7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EMPLEO</a:t>
          </a:r>
        </a:p>
      </xdr:txBody>
    </xdr:sp>
    <xdr:clientData/>
  </xdr:twoCellAnchor>
  <xdr:twoCellAnchor editAs="oneCell">
    <xdr:from>
      <xdr:col>4</xdr:col>
      <xdr:colOff>881062</xdr:colOff>
      <xdr:row>4</xdr:row>
      <xdr:rowOff>155576</xdr:rowOff>
    </xdr:from>
    <xdr:to>
      <xdr:col>13</xdr:col>
      <xdr:colOff>11906</xdr:colOff>
      <xdr:row>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es 7">
              <a:extLst>
                <a:ext uri="{FF2B5EF4-FFF2-40B4-BE49-F238E27FC236}">
                  <a16:creationId xmlns:a16="http://schemas.microsoft.com/office/drawing/2014/main" id="{269DFC11-508D-4859-BA6A-61A0F5CF27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9350" y="941389"/>
              <a:ext cx="3996025" cy="4159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SV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6</xdr:col>
      <xdr:colOff>595312</xdr:colOff>
      <xdr:row>8</xdr:row>
      <xdr:rowOff>85045</xdr:rowOff>
    </xdr:from>
    <xdr:to>
      <xdr:col>14</xdr:col>
      <xdr:colOff>10205</xdr:colOff>
      <xdr:row>18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0BB6080-A7AA-4CD3-8D50-9FADC489F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214313</xdr:colOff>
      <xdr:row>20</xdr:row>
      <xdr:rowOff>64632</xdr:rowOff>
    </xdr:from>
    <xdr:to>
      <xdr:col>9</xdr:col>
      <xdr:colOff>95251</xdr:colOff>
      <xdr:row>34</xdr:row>
      <xdr:rowOff>51025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3AA3505-84D9-4BE6-A92B-9F9F41476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238125</xdr:colOff>
      <xdr:row>20</xdr:row>
      <xdr:rowOff>57675</xdr:rowOff>
    </xdr:from>
    <xdr:to>
      <xdr:col>15</xdr:col>
      <xdr:colOff>239824</xdr:colOff>
      <xdr:row>34</xdr:row>
      <xdr:rowOff>39121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CA7FCF8-7E5C-4369-9CCF-4ED8235F4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264584</xdr:colOff>
      <xdr:row>47</xdr:row>
      <xdr:rowOff>64823</xdr:rowOff>
    </xdr:from>
    <xdr:to>
      <xdr:col>16</xdr:col>
      <xdr:colOff>0</xdr:colOff>
      <xdr:row>49</xdr:row>
      <xdr:rowOff>0</xdr:rowOff>
    </xdr:to>
    <xdr:sp macro="" textlink="">
      <xdr:nvSpPr>
        <xdr:cNvPr id="7" name="Bisel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286667-6594-41D5-BC15-5878FA88D62F}"/>
            </a:ext>
          </a:extLst>
        </xdr:cNvPr>
        <xdr:cNvSpPr/>
      </xdr:nvSpPr>
      <xdr:spPr>
        <a:xfrm>
          <a:off x="9736667" y="9039490"/>
          <a:ext cx="878416" cy="326760"/>
        </a:xfrm>
        <a:prstGeom prst="bevel">
          <a:avLst/>
        </a:prstGeom>
        <a:solidFill>
          <a:schemeClr val="accent6">
            <a:lumMod val="75000"/>
          </a:schemeClr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628380C-39E8-4AF1-B4D7-8148E7D06D92}"/>
            </a:ext>
          </a:extLst>
        </xdr:cNvPr>
        <xdr:cNvSpPr txBox="1"/>
      </xdr:nvSpPr>
      <xdr:spPr>
        <a:xfrm>
          <a:off x="6096000" y="333375"/>
          <a:ext cx="6096000" cy="1057275"/>
        </a:xfrm>
        <a:prstGeom prst="rect">
          <a:avLst/>
        </a:prstGeom>
        <a:solidFill>
          <a:schemeClr val="bg1">
            <a:lumMod val="50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INDICE</a:t>
          </a:r>
        </a:p>
      </xdr:txBody>
    </xdr:sp>
    <xdr:clientData/>
  </xdr:twoCellAnchor>
  <xdr:twoCellAnchor>
    <xdr:from>
      <xdr:col>5</xdr:col>
      <xdr:colOff>682625</xdr:colOff>
      <xdr:row>21</xdr:row>
      <xdr:rowOff>111125</xdr:rowOff>
    </xdr:from>
    <xdr:to>
      <xdr:col>7</xdr:col>
      <xdr:colOff>0</xdr:colOff>
      <xdr:row>23</xdr:row>
      <xdr:rowOff>0</xdr:rowOff>
    </xdr:to>
    <xdr:sp macro="" textlink="">
      <xdr:nvSpPr>
        <xdr:cNvPr id="3" name="Bise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577FBB-F190-4A10-89FD-372950041837}"/>
            </a:ext>
          </a:extLst>
        </xdr:cNvPr>
        <xdr:cNvSpPr/>
      </xdr:nvSpPr>
      <xdr:spPr>
        <a:xfrm>
          <a:off x="4492625" y="4953000"/>
          <a:ext cx="841375" cy="285750"/>
        </a:xfrm>
        <a:prstGeom prst="bevel">
          <a:avLst/>
        </a:prstGeom>
        <a:solidFill>
          <a:schemeClr val="bg1">
            <a:lumMod val="65000"/>
          </a:schemeClr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7A0FFC9-6B40-48A5-A37B-540ACDC85ED2}"/>
            </a:ext>
          </a:extLst>
        </xdr:cNvPr>
        <xdr:cNvSpPr txBox="1"/>
      </xdr:nvSpPr>
      <xdr:spPr>
        <a:xfrm>
          <a:off x="762000" y="579438"/>
          <a:ext cx="5683250" cy="579437"/>
        </a:xfrm>
        <a:prstGeom prst="rect">
          <a:avLst/>
        </a:prstGeom>
        <a:solidFill>
          <a:schemeClr val="tx1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MATRIZ</a:t>
          </a:r>
          <a:r>
            <a:rPr lang="en-US" sz="20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4X4 DE LA HOTELERÍA EN QUITO</a:t>
          </a:r>
          <a:endParaRPr lang="en-US" sz="1200"/>
        </a:p>
      </xdr:txBody>
    </xdr:sp>
    <xdr:clientData/>
  </xdr:twoCellAnchor>
  <xdr:twoCellAnchor>
    <xdr:from>
      <xdr:col>6</xdr:col>
      <xdr:colOff>714375</xdr:colOff>
      <xdr:row>16</xdr:row>
      <xdr:rowOff>174625</xdr:rowOff>
    </xdr:from>
    <xdr:to>
      <xdr:col>8</xdr:col>
      <xdr:colOff>0</xdr:colOff>
      <xdr:row>18</xdr:row>
      <xdr:rowOff>0</xdr:rowOff>
    </xdr:to>
    <xdr:sp macro="" textlink="">
      <xdr:nvSpPr>
        <xdr:cNvPr id="3" name="Bisel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B7947-FD62-415E-84E8-4FEC6F0E6940}"/>
            </a:ext>
          </a:extLst>
        </xdr:cNvPr>
        <xdr:cNvSpPr/>
      </xdr:nvSpPr>
      <xdr:spPr>
        <a:xfrm>
          <a:off x="5286375" y="4508500"/>
          <a:ext cx="809625" cy="230188"/>
        </a:xfrm>
        <a:prstGeom prst="bevel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  <xdr:twoCellAnchor editAs="oneCell">
    <xdr:from>
      <xdr:col>1</xdr:col>
      <xdr:colOff>357187</xdr:colOff>
      <xdr:row>5</xdr:row>
      <xdr:rowOff>210344</xdr:rowOff>
    </xdr:from>
    <xdr:to>
      <xdr:col>7</xdr:col>
      <xdr:colOff>369093</xdr:colOff>
      <xdr:row>7</xdr:row>
      <xdr:rowOff>142080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Mes 8">
              <a:extLst>
                <a:ext uri="{FF2B5EF4-FFF2-40B4-BE49-F238E27FC236}">
                  <a16:creationId xmlns:a16="http://schemas.microsoft.com/office/drawing/2014/main" id="{754723E9-F6E2-4498-BBA9-09F854E6C16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07344" y="1377157"/>
              <a:ext cx="4000500" cy="41989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SV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15</xdr:col>
      <xdr:colOff>373063</xdr:colOff>
      <xdr:row>3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66C54A1-ADFF-4A5E-B97E-B100E0D6C3C2}"/>
            </a:ext>
          </a:extLst>
        </xdr:cNvPr>
        <xdr:cNvSpPr txBox="1"/>
      </xdr:nvSpPr>
      <xdr:spPr>
        <a:xfrm>
          <a:off x="2286000" y="198438"/>
          <a:ext cx="7262813" cy="571500"/>
        </a:xfrm>
        <a:prstGeom prst="rect">
          <a:avLst/>
        </a:prstGeom>
        <a:solidFill>
          <a:schemeClr val="accen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TASA DE OCUPACIÓN HOTELERA</a:t>
          </a:r>
        </a:p>
      </xdr:txBody>
    </xdr:sp>
    <xdr:clientData/>
  </xdr:twoCellAnchor>
  <xdr:twoCellAnchor editAs="oneCell">
    <xdr:from>
      <xdr:col>4</xdr:col>
      <xdr:colOff>869157</xdr:colOff>
      <xdr:row>4</xdr:row>
      <xdr:rowOff>155576</xdr:rowOff>
    </xdr:from>
    <xdr:to>
      <xdr:col>12</xdr:col>
      <xdr:colOff>202406</xdr:colOff>
      <xdr:row>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Mes">
              <a:extLst>
                <a:ext uri="{FF2B5EF4-FFF2-40B4-BE49-F238E27FC236}">
                  <a16:creationId xmlns:a16="http://schemas.microsoft.com/office/drawing/2014/main" id="{52B27D30-A7FD-47E9-B43F-A453B705987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97882" y="941389"/>
              <a:ext cx="3960306" cy="4159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SV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6</xdr:col>
      <xdr:colOff>595312</xdr:colOff>
      <xdr:row>8</xdr:row>
      <xdr:rowOff>85045</xdr:rowOff>
    </xdr:from>
    <xdr:to>
      <xdr:col>14</xdr:col>
      <xdr:colOff>10205</xdr:colOff>
      <xdr:row>18</xdr:row>
      <xdr:rowOff>166687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F9B3636-C412-427F-9D94-718A417AB3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214311</xdr:colOff>
      <xdr:row>20</xdr:row>
      <xdr:rowOff>64632</xdr:rowOff>
    </xdr:from>
    <xdr:to>
      <xdr:col>9</xdr:col>
      <xdr:colOff>202405</xdr:colOff>
      <xdr:row>34</xdr:row>
      <xdr:rowOff>51025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96106B1-4ECC-4265-B968-6EA44E2279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357187</xdr:colOff>
      <xdr:row>20</xdr:row>
      <xdr:rowOff>57675</xdr:rowOff>
    </xdr:from>
    <xdr:to>
      <xdr:col>15</xdr:col>
      <xdr:colOff>239824</xdr:colOff>
      <xdr:row>34</xdr:row>
      <xdr:rowOff>39121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0686D00-5D01-43BF-A6DA-851E3E1BE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370417</xdr:colOff>
      <xdr:row>47</xdr:row>
      <xdr:rowOff>60855</xdr:rowOff>
    </xdr:from>
    <xdr:to>
      <xdr:col>16</xdr:col>
      <xdr:colOff>0</xdr:colOff>
      <xdr:row>49</xdr:row>
      <xdr:rowOff>0</xdr:rowOff>
    </xdr:to>
    <xdr:sp macro="" textlink="">
      <xdr:nvSpPr>
        <xdr:cNvPr id="10" name="Bisel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C1B1E1-A8C8-4720-86C3-4D2DB0058802}"/>
            </a:ext>
          </a:extLst>
        </xdr:cNvPr>
        <xdr:cNvSpPr/>
      </xdr:nvSpPr>
      <xdr:spPr>
        <a:xfrm>
          <a:off x="9895417" y="9035522"/>
          <a:ext cx="772583" cy="330728"/>
        </a:xfrm>
        <a:prstGeom prst="bevel">
          <a:avLst/>
        </a:prstGeom>
        <a:solidFill>
          <a:schemeClr val="tx2"/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758031</xdr:colOff>
      <xdr:row>1</xdr:row>
      <xdr:rowOff>1</xdr:rowOff>
    </xdr:from>
    <xdr:to>
      <xdr:col>12</xdr:col>
      <xdr:colOff>369094</xdr:colOff>
      <xdr:row>3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21DB748-217C-4FBA-8A01-606E3D03CAA1}"/>
            </a:ext>
          </a:extLst>
        </xdr:cNvPr>
        <xdr:cNvSpPr txBox="1"/>
      </xdr:nvSpPr>
      <xdr:spPr>
        <a:xfrm>
          <a:off x="2282031" y="202407"/>
          <a:ext cx="7885907" cy="571500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TARIFA POR HABITACIÓN</a:t>
          </a:r>
          <a:r>
            <a:rPr lang="es-SV" sz="20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OCUPADA</a:t>
          </a:r>
          <a:endParaRPr lang="es-SV" sz="2000" b="1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500062</xdr:colOff>
      <xdr:row>4</xdr:row>
      <xdr:rowOff>154781</xdr:rowOff>
    </xdr:from>
    <xdr:to>
      <xdr:col>10</xdr:col>
      <xdr:colOff>619124</xdr:colOff>
      <xdr:row>6</xdr:row>
      <xdr:rowOff>189705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es 9">
              <a:extLst>
                <a:ext uri="{FF2B5EF4-FFF2-40B4-BE49-F238E27FC236}">
                  <a16:creationId xmlns:a16="http://schemas.microsoft.com/office/drawing/2014/main" id="{3B3B45AE-FDF6-4D36-B839-AEB9B47CE6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11751" y="940594"/>
              <a:ext cx="4041686" cy="4159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SV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7</xdr:col>
      <xdr:colOff>238125</xdr:colOff>
      <xdr:row>8</xdr:row>
      <xdr:rowOff>57453</xdr:rowOff>
    </xdr:from>
    <xdr:to>
      <xdr:col>12</xdr:col>
      <xdr:colOff>0</xdr:colOff>
      <xdr:row>19</xdr:row>
      <xdr:rowOff>152703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A7C46C7-27FA-4CEC-B323-DF4F241CE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250032</xdr:colOff>
      <xdr:row>20</xdr:row>
      <xdr:rowOff>54429</xdr:rowOff>
    </xdr:from>
    <xdr:to>
      <xdr:col>12</xdr:col>
      <xdr:colOff>1</xdr:colOff>
      <xdr:row>34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9D46156-3CCD-4530-BFBA-D7EAD2873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904875</xdr:colOff>
      <xdr:row>47</xdr:row>
      <xdr:rowOff>64823</xdr:rowOff>
    </xdr:from>
    <xdr:to>
      <xdr:col>13</xdr:col>
      <xdr:colOff>0</xdr:colOff>
      <xdr:row>49</xdr:row>
      <xdr:rowOff>0</xdr:rowOff>
    </xdr:to>
    <xdr:sp macro="" textlink="">
      <xdr:nvSpPr>
        <xdr:cNvPr id="6" name="Bisel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2FD05E-54F4-433E-A112-F1FA10BA84BA}"/>
            </a:ext>
          </a:extLst>
        </xdr:cNvPr>
        <xdr:cNvSpPr/>
      </xdr:nvSpPr>
      <xdr:spPr>
        <a:xfrm>
          <a:off x="9513094" y="9042136"/>
          <a:ext cx="845344" cy="328083"/>
        </a:xfrm>
        <a:prstGeom prst="bevel">
          <a:avLst/>
        </a:prstGeom>
        <a:solidFill>
          <a:schemeClr val="bg1">
            <a:lumMod val="50000"/>
          </a:schemeClr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15</xdr:col>
      <xdr:colOff>373063</xdr:colOff>
      <xdr:row>3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9B83F5E-1BCC-4DFF-B319-04473B23BE98}"/>
            </a:ext>
          </a:extLst>
        </xdr:cNvPr>
        <xdr:cNvSpPr txBox="1"/>
      </xdr:nvSpPr>
      <xdr:spPr>
        <a:xfrm>
          <a:off x="2286000" y="200025"/>
          <a:ext cx="8450263" cy="571500"/>
        </a:xfrm>
        <a:prstGeom prst="rect">
          <a:avLst/>
        </a:prstGeom>
        <a:solidFill>
          <a:schemeClr val="accent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ESTANCIA MEDIA</a:t>
          </a:r>
        </a:p>
      </xdr:txBody>
    </xdr:sp>
    <xdr:clientData/>
  </xdr:twoCellAnchor>
  <xdr:twoCellAnchor editAs="oneCell">
    <xdr:from>
      <xdr:col>4</xdr:col>
      <xdr:colOff>964406</xdr:colOff>
      <xdr:row>4</xdr:row>
      <xdr:rowOff>155576</xdr:rowOff>
    </xdr:from>
    <xdr:to>
      <xdr:col>11</xdr:col>
      <xdr:colOff>154781</xdr:colOff>
      <xdr:row>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es 4">
              <a:extLst>
                <a:ext uri="{FF2B5EF4-FFF2-40B4-BE49-F238E27FC236}">
                  <a16:creationId xmlns:a16="http://schemas.microsoft.com/office/drawing/2014/main" id="{7F6E5CFC-ED10-4D7E-888D-9962079AAD4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8188" y="941389"/>
              <a:ext cx="3960305" cy="4159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SV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6</xdr:col>
      <xdr:colOff>595312</xdr:colOff>
      <xdr:row>8</xdr:row>
      <xdr:rowOff>85045</xdr:rowOff>
    </xdr:from>
    <xdr:to>
      <xdr:col>14</xdr:col>
      <xdr:colOff>10205</xdr:colOff>
      <xdr:row>18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DBDF4B-2FA3-4544-BF8E-4EEBD1D70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214313</xdr:colOff>
      <xdr:row>20</xdr:row>
      <xdr:rowOff>64632</xdr:rowOff>
    </xdr:from>
    <xdr:to>
      <xdr:col>9</xdr:col>
      <xdr:colOff>95251</xdr:colOff>
      <xdr:row>34</xdr:row>
      <xdr:rowOff>51025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28B1205-409E-43E9-9612-1E3FBCCB0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238125</xdr:colOff>
      <xdr:row>20</xdr:row>
      <xdr:rowOff>57675</xdr:rowOff>
    </xdr:from>
    <xdr:to>
      <xdr:col>15</xdr:col>
      <xdr:colOff>239824</xdr:colOff>
      <xdr:row>34</xdr:row>
      <xdr:rowOff>39121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F734AD3-6CC7-456B-968B-2466110CC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357188</xdr:colOff>
      <xdr:row>47</xdr:row>
      <xdr:rowOff>64823</xdr:rowOff>
    </xdr:from>
    <xdr:to>
      <xdr:col>16</xdr:col>
      <xdr:colOff>0</xdr:colOff>
      <xdr:row>49</xdr:row>
      <xdr:rowOff>0</xdr:rowOff>
    </xdr:to>
    <xdr:sp macro="" textlink="">
      <xdr:nvSpPr>
        <xdr:cNvPr id="7" name="Bisel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BDAFBB-F076-4100-9ACF-2752AFC69E3E}"/>
            </a:ext>
          </a:extLst>
        </xdr:cNvPr>
        <xdr:cNvSpPr/>
      </xdr:nvSpPr>
      <xdr:spPr>
        <a:xfrm>
          <a:off x="9751219" y="9042136"/>
          <a:ext cx="785812" cy="328083"/>
        </a:xfrm>
        <a:prstGeom prst="bevel">
          <a:avLst/>
        </a:prstGeom>
        <a:solidFill>
          <a:schemeClr val="accent6"/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15</xdr:col>
      <xdr:colOff>373063</xdr:colOff>
      <xdr:row>3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7F81669-D021-48FC-A939-8D4A1794DC9D}"/>
            </a:ext>
          </a:extLst>
        </xdr:cNvPr>
        <xdr:cNvSpPr txBox="1"/>
      </xdr:nvSpPr>
      <xdr:spPr>
        <a:xfrm>
          <a:off x="2286000" y="200025"/>
          <a:ext cx="8564563" cy="571500"/>
        </a:xfrm>
        <a:prstGeom prst="rect">
          <a:avLst/>
        </a:prstGeom>
        <a:solidFill>
          <a:schemeClr val="tx2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HABITACIONES VENDIDAS</a:t>
          </a:r>
        </a:p>
      </xdr:txBody>
    </xdr:sp>
    <xdr:clientData/>
  </xdr:twoCellAnchor>
  <xdr:twoCellAnchor editAs="oneCell">
    <xdr:from>
      <xdr:col>4</xdr:col>
      <xdr:colOff>869156</xdr:colOff>
      <xdr:row>4</xdr:row>
      <xdr:rowOff>155576</xdr:rowOff>
    </xdr:from>
    <xdr:to>
      <xdr:col>12</xdr:col>
      <xdr:colOff>142875</xdr:colOff>
      <xdr:row>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es 5">
              <a:extLst>
                <a:ext uri="{FF2B5EF4-FFF2-40B4-BE49-F238E27FC236}">
                  <a16:creationId xmlns:a16="http://schemas.microsoft.com/office/drawing/2014/main" id="{288335C2-5623-4949-8E76-A85E8927F5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67250" y="941389"/>
              <a:ext cx="3948400" cy="4159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SV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6</xdr:col>
      <xdr:colOff>595312</xdr:colOff>
      <xdr:row>8</xdr:row>
      <xdr:rowOff>85045</xdr:rowOff>
    </xdr:from>
    <xdr:to>
      <xdr:col>14</xdr:col>
      <xdr:colOff>10205</xdr:colOff>
      <xdr:row>18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6FFF41D-54BC-4872-9E26-6939357A7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130969</xdr:colOff>
      <xdr:row>20</xdr:row>
      <xdr:rowOff>64632</xdr:rowOff>
    </xdr:from>
    <xdr:to>
      <xdr:col>9</xdr:col>
      <xdr:colOff>71437</xdr:colOff>
      <xdr:row>34</xdr:row>
      <xdr:rowOff>51025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CC3AE59-9696-4DFD-A77C-627997028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202406</xdr:colOff>
      <xdr:row>20</xdr:row>
      <xdr:rowOff>57675</xdr:rowOff>
    </xdr:from>
    <xdr:to>
      <xdr:col>15</xdr:col>
      <xdr:colOff>239824</xdr:colOff>
      <xdr:row>34</xdr:row>
      <xdr:rowOff>39121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B744D98-274B-47F6-864B-BB2B418A6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285750</xdr:colOff>
      <xdr:row>47</xdr:row>
      <xdr:rowOff>64823</xdr:rowOff>
    </xdr:from>
    <xdr:to>
      <xdr:col>16</xdr:col>
      <xdr:colOff>0</xdr:colOff>
      <xdr:row>49</xdr:row>
      <xdr:rowOff>0</xdr:rowOff>
    </xdr:to>
    <xdr:sp macro="" textlink="">
      <xdr:nvSpPr>
        <xdr:cNvPr id="7" name="Bisel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8B51BE-63D3-46A8-9006-2D758833890E}"/>
            </a:ext>
          </a:extLst>
        </xdr:cNvPr>
        <xdr:cNvSpPr/>
      </xdr:nvSpPr>
      <xdr:spPr>
        <a:xfrm>
          <a:off x="9798844" y="9042136"/>
          <a:ext cx="857250" cy="328083"/>
        </a:xfrm>
        <a:prstGeom prst="bevel">
          <a:avLst/>
        </a:prstGeom>
        <a:solidFill>
          <a:schemeClr val="tx2"/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13</xdr:col>
      <xdr:colOff>373063</xdr:colOff>
      <xdr:row>3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D308705-0D73-4B5F-BA0B-0D87171CB452}"/>
            </a:ext>
          </a:extLst>
        </xdr:cNvPr>
        <xdr:cNvSpPr txBox="1"/>
      </xdr:nvSpPr>
      <xdr:spPr>
        <a:xfrm>
          <a:off x="2286000" y="200025"/>
          <a:ext cx="8450263" cy="571500"/>
        </a:xfrm>
        <a:prstGeom prst="rect">
          <a:avLst/>
        </a:prstGeom>
        <a:solidFill>
          <a:schemeClr val="accent2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INGRESOS</a:t>
          </a:r>
        </a:p>
      </xdr:txBody>
    </xdr:sp>
    <xdr:clientData/>
  </xdr:twoCellAnchor>
  <xdr:twoCellAnchor editAs="oneCell">
    <xdr:from>
      <xdr:col>4</xdr:col>
      <xdr:colOff>690562</xdr:colOff>
      <xdr:row>4</xdr:row>
      <xdr:rowOff>166688</xdr:rowOff>
    </xdr:from>
    <xdr:to>
      <xdr:col>10</xdr:col>
      <xdr:colOff>226219</xdr:colOff>
      <xdr:row>7</xdr:row>
      <xdr:rowOff>11112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es 3">
              <a:extLst>
                <a:ext uri="{FF2B5EF4-FFF2-40B4-BE49-F238E27FC236}">
                  <a16:creationId xmlns:a16="http://schemas.microsoft.com/office/drawing/2014/main" id="{65DD3A3E-95F8-4AAE-BE5C-607A6A79FBA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75933" y="952501"/>
              <a:ext cx="3763192" cy="4159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SV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6</xdr:col>
      <xdr:colOff>595312</xdr:colOff>
      <xdr:row>8</xdr:row>
      <xdr:rowOff>85045</xdr:rowOff>
    </xdr:from>
    <xdr:to>
      <xdr:col>12</xdr:col>
      <xdr:colOff>0</xdr:colOff>
      <xdr:row>18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E63DA43-58E9-4F24-80F4-D815097B3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140494</xdr:colOff>
      <xdr:row>20</xdr:row>
      <xdr:rowOff>25514</xdr:rowOff>
    </xdr:from>
    <xdr:to>
      <xdr:col>8</xdr:col>
      <xdr:colOff>452437</xdr:colOff>
      <xdr:row>34</xdr:row>
      <xdr:rowOff>11907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58B01A1-D4F5-46EC-A2B7-C75969602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571500</xdr:colOff>
      <xdr:row>20</xdr:row>
      <xdr:rowOff>26193</xdr:rowOff>
    </xdr:from>
    <xdr:to>
      <xdr:col>13</xdr:col>
      <xdr:colOff>314325</xdr:colOff>
      <xdr:row>34</xdr:row>
      <xdr:rowOff>7639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98C89A-6493-48C8-AF75-E6D7FE410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275167</xdr:colOff>
      <xdr:row>47</xdr:row>
      <xdr:rowOff>64823</xdr:rowOff>
    </xdr:from>
    <xdr:to>
      <xdr:col>14</xdr:col>
      <xdr:colOff>0</xdr:colOff>
      <xdr:row>49</xdr:row>
      <xdr:rowOff>0</xdr:rowOff>
    </xdr:to>
    <xdr:sp macro="" textlink="">
      <xdr:nvSpPr>
        <xdr:cNvPr id="7" name="Bisel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6DD696-24FF-4129-854D-EC4D9130F9AD}"/>
            </a:ext>
          </a:extLst>
        </xdr:cNvPr>
        <xdr:cNvSpPr/>
      </xdr:nvSpPr>
      <xdr:spPr>
        <a:xfrm>
          <a:off x="9641417" y="9039490"/>
          <a:ext cx="867833" cy="326760"/>
        </a:xfrm>
        <a:prstGeom prst="bevel">
          <a:avLst/>
        </a:prstGeom>
        <a:solidFill>
          <a:schemeClr val="accent2"/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12</xdr:col>
      <xdr:colOff>373063</xdr:colOff>
      <xdr:row>3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8044A3A-8243-4335-9FDE-B4333FA9D201}"/>
            </a:ext>
          </a:extLst>
        </xdr:cNvPr>
        <xdr:cNvSpPr txBox="1"/>
      </xdr:nvSpPr>
      <xdr:spPr>
        <a:xfrm>
          <a:off x="2286000" y="200025"/>
          <a:ext cx="10421938" cy="571500"/>
        </a:xfrm>
        <a:prstGeom prst="rect">
          <a:avLst/>
        </a:prstGeom>
        <a:solidFill>
          <a:schemeClr val="accent3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LLEGADAS</a:t>
          </a:r>
        </a:p>
      </xdr:txBody>
    </xdr:sp>
    <xdr:clientData/>
  </xdr:twoCellAnchor>
  <xdr:twoCellAnchor editAs="oneCell">
    <xdr:from>
      <xdr:col>4</xdr:col>
      <xdr:colOff>785812</xdr:colOff>
      <xdr:row>5</xdr:row>
      <xdr:rowOff>0</xdr:rowOff>
    </xdr:from>
    <xdr:to>
      <xdr:col>10</xdr:col>
      <xdr:colOff>452438</xdr:colOff>
      <xdr:row>7</xdr:row>
      <xdr:rowOff>34924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es 1">
              <a:extLst>
                <a:ext uri="{FF2B5EF4-FFF2-40B4-BE49-F238E27FC236}">
                  <a16:creationId xmlns:a16="http://schemas.microsoft.com/office/drawing/2014/main" id="{8822D8C1-2507-48C9-8963-688D3C6923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0815" y="976313"/>
              <a:ext cx="4005966" cy="4159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SV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7</xdr:col>
      <xdr:colOff>560011</xdr:colOff>
      <xdr:row>8</xdr:row>
      <xdr:rowOff>57453</xdr:rowOff>
    </xdr:from>
    <xdr:to>
      <xdr:col>12</xdr:col>
      <xdr:colOff>0</xdr:colOff>
      <xdr:row>19</xdr:row>
      <xdr:rowOff>152703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F6C714F-CABA-4110-B74C-7BF220D2A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571500</xdr:colOff>
      <xdr:row>20</xdr:row>
      <xdr:rowOff>54429</xdr:rowOff>
    </xdr:from>
    <xdr:to>
      <xdr:col>12</xdr:col>
      <xdr:colOff>0</xdr:colOff>
      <xdr:row>34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9FE6090-356F-479E-B2F6-52D9A6996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941917</xdr:colOff>
      <xdr:row>47</xdr:row>
      <xdr:rowOff>64823</xdr:rowOff>
    </xdr:from>
    <xdr:to>
      <xdr:col>13</xdr:col>
      <xdr:colOff>0</xdr:colOff>
      <xdr:row>49</xdr:row>
      <xdr:rowOff>0</xdr:rowOff>
    </xdr:to>
    <xdr:sp macro="" textlink="">
      <xdr:nvSpPr>
        <xdr:cNvPr id="6" name="Bisel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AABC3F-7E4F-4A93-8EA1-6F24D01C17E7}"/>
            </a:ext>
          </a:extLst>
        </xdr:cNvPr>
        <xdr:cNvSpPr/>
      </xdr:nvSpPr>
      <xdr:spPr>
        <a:xfrm>
          <a:off x="9779000" y="9039490"/>
          <a:ext cx="814917" cy="326760"/>
        </a:xfrm>
        <a:prstGeom prst="bevel">
          <a:avLst/>
        </a:prstGeom>
        <a:solidFill>
          <a:schemeClr val="accent3"/>
        </a:solidFill>
        <a:ln>
          <a:solidFill>
            <a:schemeClr val="tx1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ÍNDICE</a:t>
          </a:r>
        </a:p>
      </xdr:txBody>
    </xdr:sp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68518516" createdVersion="5" refreshedVersion="6" minRefreshableVersion="3" recordCount="0" supportSubquery="1" supportAdvancedDrill="1">
  <cacheSource type="external" connectionId="1"/>
  <cacheFields count="4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Tarf hab ocup]" caption="Tarf hab ocup" numFmtId="0" hierarchy="88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 oneField="1">
      <fieldsUsage count="1">
        <fieldUsage x="3"/>
      </fieldsUsage>
    </cacheHierarchy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89351853" createdVersion="5" refreshedVersion="6" minRefreshableVersion="3" recordCount="0" supportSubquery="1" supportAdvancedDrill="1">
  <cacheSource type="external" connectionId="1"/>
  <cacheFields count="3">
    <cacheField name="[Encuestas].[1.9 Tipo de alojamiento].[1.9 Tipo de alojamiento]" caption="1.9 Tipo de alojamiento" numFmtId="0" hierarchy="2" level="1">
      <sharedItems count="4">
        <s v="Hostal"/>
        <s v="Hotel"/>
        <s v="Hostería" u="1"/>
        <s v="Lodge" u="1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  <x15:cachedUniqueName index="2" name="[Encuestas].[1.9 Tipo de alojamiento].&amp;[Hostería]"/>
            <x15:cachedUniqueName index="3" name="[Encuestas].[1.9 Tipo de alojamiento].&amp;[Lodge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2.6 Ventas por alojamiento durante el mes de la encuesta]" caption="Suma de 2.6 Ventas por alojamiento durante el mes de la encuesta" numFmtId="0" hierarchy="82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0" memberValueDatatype="130" unbalanced="0"/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91550923" createdVersion="5" refreshedVersion="6" minRefreshableVersion="3" recordCount="0" supportSubquery="1" supportAdvancedDrill="1">
  <cacheSource type="external" connectionId="1"/>
  <cacheFields count="3"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2.6 Ventas por alojamiento durante el mes de la encuesta]" caption="Suma de 2.6 Ventas por alojamiento durante el mes de la encuesta" numFmtId="0" hierarchy="82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0" memberValueDatatype="130" unbalanced="0"/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93750002" createdVersion="5" refreshedVersion="6" minRefreshableVersion="3" recordCount="0" supportSubquery="1" supportAdvancedDrill="1">
  <cacheSource type="external" connectionId="1"/>
  <cacheFields count="4"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Pernoctaciones Residentes]" caption="Suma de Pernoctaciones Residentes" numFmtId="0" hierarchy="80" level="32767"/>
    <cacheField name="[Measures].[Suma de Pernoctaciones No Residentes]" caption="Suma de Pernoctaciones No Residentes" numFmtId="0" hierarchy="81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0" memberValueDatatype="130" unbalanced="0"/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95949072" createdVersion="5" refreshedVersion="6" minRefreshableVersion="3" recordCount="0" supportSubquery="1" supportAdvancedDrill="1">
  <cacheSource type="external" connectionId="1"/>
  <cacheFields count="4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Pernoctaciones Residentes]" caption="Suma de Pernoctaciones Residentes" numFmtId="0" hierarchy="80" level="32767"/>
    <cacheField name="[Measures].[Suma de Pernoctaciones No Residentes]" caption="Suma de Pernoctaciones No Residentes" numFmtId="0" hierarchy="81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0" memberValueDatatype="130" unbalanced="0"/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98379628" createdVersion="5" refreshedVersion="6" minRefreshableVersion="3" recordCount="0" supportSubquery="1" supportAdvancedDrill="1">
  <cacheSource type="external" connectionId="1"/>
  <cacheFields count="5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Pernoctaciones Residentes]" caption="Suma de Pernoctaciones Residentes" numFmtId="0" hierarchy="80" level="32767"/>
    <cacheField name="[Measures].[Suma de Pernoctaciones No Residentes]" caption="Suma de Pernoctaciones No Residentes" numFmtId="0" hierarchy="81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00578706" createdVersion="5" refreshedVersion="6" minRefreshableVersion="3" recordCount="0" supportSubquery="1" supportAdvancedDrill="1">
  <cacheSource type="external" connectionId="1"/>
  <cacheFields count="4"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2.10 Llegadas en el mes residentes]" caption="Suma de 2.10 Llegadas en el mes residentes" numFmtId="0" hierarchy="77" level="32767"/>
    <cacheField name="[Measures].[Suma de 2.10 Llegadas en el mes No residentes]" caption="Suma de 2.10 Llegadas en el mes No residentes" numFmtId="0" hierarchy="78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0" memberValueDatatype="130" unbalanced="0"/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02893516" createdVersion="5" refreshedVersion="6" minRefreshableVersion="3" recordCount="0" supportSubquery="1" supportAdvancedDrill="1">
  <cacheSource type="external" connectionId="1"/>
  <cacheFields count="4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2.10 Llegadas en el mes residentes]" caption="Suma de 2.10 Llegadas en el mes residentes" numFmtId="0" hierarchy="77" level="32767"/>
    <cacheField name="[Measures].[Suma de 2.10 Llegadas en el mes No residentes]" caption="Suma de 2.10 Llegadas en el mes No residentes" numFmtId="0" hierarchy="78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0" memberValueDatatype="130" unbalanced="0"/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05208332" createdVersion="5" refreshedVersion="6" minRefreshableVersion="3" recordCount="0" supportSubquery="1" supportAdvancedDrill="1">
  <cacheSource type="external" connectionId="1"/>
  <cacheFields count="5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2.10 Llegadas en el mes residentes]" caption="Suma de 2.10 Llegadas en el mes residentes" numFmtId="0" hierarchy="77" level="32767"/>
    <cacheField name="[Measures].[Suma de 2.10 Llegadas en el mes No residentes]" caption="Suma de 2.10 Llegadas en el mes No residentes" numFmtId="0" hierarchy="78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07638888" createdVersion="5" refreshedVersion="6" minRefreshableVersion="3" recordCount="0" supportSubquery="1" supportAdvancedDrill="1">
  <cacheSource type="external" connectionId="1"/>
  <cacheFields count="4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Measures].[TOH]" caption="TOH" numFmtId="0" hierarchy="86" level="32767"/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3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 oneField="1">
      <fieldsUsage count="1">
        <fieldUsage x="1"/>
      </fieldsUsage>
    </cacheHierarchy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09953705" createdVersion="5" refreshedVersion="6" minRefreshableVersion="3" recordCount="0" supportSubquery="1" supportAdvancedDrill="1">
  <cacheSource type="external" connectionId="1"/>
  <cacheFields count="3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Measures].[TOH]" caption="TOH" numFmtId="0" hierarchy="86" level="32767"/>
    <cacheField name="[Encuestas].[Mes].[Mes]" caption="Mes" numFmtId="0" hierarchy="75" level="1">
      <sharedItems containsSemiMixedTypes="0" containsNonDate="0" containsString="0"/>
    </cacheField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0" memberValueDatatype="130" unbalanced="0"/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 oneField="1">
      <fieldsUsage count="1">
        <fieldUsage x="1"/>
      </fieldsUsage>
    </cacheHierarchy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70717594" createdVersion="5" refreshedVersion="6" minRefreshableVersion="3" recordCount="0" supportSubquery="1" supportAdvancedDrill="1">
  <cacheSource type="external" connectionId="1"/>
  <cacheFields count="3"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Tarf hab ocup]" caption="Tarf hab ocup" numFmtId="0" hierarchy="88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0" memberValueDatatype="130" unbalanced="0"/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 oneField="1">
      <fieldsUsage count="1">
        <fieldUsage x="2"/>
      </fieldsUsage>
    </cacheHierarchy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12152776" createdVersion="5" refreshedVersion="6" minRefreshableVersion="3" recordCount="0" supportSubquery="1" supportAdvancedDrill="1">
  <cacheSource type="external" connectionId="1"/>
  <cacheFields count="3"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Measures].[TOH]" caption="TOH" numFmtId="0" hierarchy="86" level="32767"/>
    <cacheField name="[Encuestas].[Mes].[Mes]" caption="Mes" numFmtId="0" hierarchy="75" level="1">
      <sharedItems containsSemiMixedTypes="0" containsNonDate="0" containsString="0"/>
    </cacheField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0" memberValueDatatype="130" unbalanced="0"/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 oneField="1">
      <fieldsUsage count="1">
        <fieldUsage x="1"/>
      </fieldsUsage>
    </cacheHierarchy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14467592" createdVersion="5" refreshedVersion="6" minRefreshableVersion="3" recordCount="0" supportSubquery="1" supportAdvancedDrill="1">
  <cacheSource type="external" connectionId="1"/>
  <cacheFields count="4">
    <cacheField name="[Encuestas].[1.9 Tipo de alojamiento].[1.9 Tipo de alojamiento]" caption="1.9 Tipo de alojamiento" numFmtId="0" hierarchy="2" level="1">
      <sharedItems count="5">
        <s v="Hacienda Turística"/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acienda Turística]"/>
            <x15:cachedUniqueName index="1" name="[Encuestas].[1.9 Tipo de alojamiento].&amp;[Hostal]"/>
            <x15:cachedUniqueName index="2" name="[Encuestas].[1.9 Tipo de alojamiento].&amp;[Hostería]"/>
            <x15:cachedUniqueName index="3" name="[Encuestas].[1.9 Tipo de alojamiento].&amp;[Hotel]"/>
            <x15:cachedUniqueName index="4" name="[Encuestas].[1.9 Tipo de alojamiento].&amp;[Lodge]"/>
          </x15:cachedUniqueNames>
        </ext>
      </extLst>
    </cacheField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Recuento de SECTOR]" caption="Recuento de SECTOR" numFmtId="0" hierarchy="83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16666663" createdVersion="5" refreshedVersion="6" minRefreshableVersion="3" recordCount="0" supportSubquery="1" supportAdvancedDrill="1">
  <cacheSource type="external" connectionId="1"/>
  <cacheFields count="4">
    <cacheField name="[Encuestas].[Mes].[Mes]" caption="Mes" numFmtId="0" hierarchy="75" level="1">
      <sharedItems containsSemiMixedTypes="0" containsNonDate="0" containsString="0"/>
    </cacheField>
    <cacheField name="[Encuestas].[SECTOR].[SECTOR]" caption="SECTOR" numFmtId="0" level="1">
      <sharedItems count="6">
        <s v="Eugenio Espejo"/>
        <s v="La Delicia"/>
        <s v="La Mariscal"/>
        <s v="Los Chillos"/>
        <s v="Manuela Sáenz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Encuestas].[SECTOR].&amp;[Eugenio Espejo]"/>
            <x15:cachedUniqueName index="1" name="[Encuestas].[SECTOR].&amp;[La Delicia]"/>
            <x15:cachedUniqueName index="2" name="[Encuestas].[SECTOR].&amp;[La Mariscal]"/>
            <x15:cachedUniqueName index="3" name="[Encuestas].[SECTOR].&amp;[Los Chillos]"/>
            <x15:cachedUniqueName index="4" name="[Encuestas].[SECTOR].&amp;[Manuela Sáenz]"/>
            <x15:cachedUniqueName index="5" name="[Encuestas].[SECTOR].&amp;[Tumbaco]"/>
          </x15:cachedUniqueNames>
        </ext>
      </extLst>
    </cacheField>
    <cacheField name="[Measures].[Recuento de SECTOR]" caption="Recuento de SECTOR" numFmtId="0" hierarchy="83" level="32767"/>
    <cacheField name="[Encuestas].[1.9 Tipo de alojamiento].[1.9 Tipo de alojamiento]" caption="1.9 Tipo de alojamiento" numFmtId="0" hierarchy="2" level="1">
      <sharedItems count="5">
        <s v="Hacienda Turística"/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acienda Turística]"/>
            <x15:cachedUniqueName index="1" name="[Encuestas].[1.9 Tipo de alojamiento].&amp;[Hostal]"/>
            <x15:cachedUniqueName index="2" name="[Encuestas].[1.9 Tipo de alojamiento].&amp;[Hostería]"/>
            <x15:cachedUniqueName index="3" name="[Encuestas].[1.9 Tipo de alojamiento].&amp;[Hotel]"/>
            <x15:cachedUniqueName index="4" name="[Encuestas].[1.9 Tipo de alojamiento].&amp;[Lodge]"/>
          </x15:cachedUniqueNames>
        </ext>
      </extLst>
    </cacheField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0" memberValueDatatype="130" unbalanced="0"/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3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19097219" createdVersion="5" refreshedVersion="6" minRefreshableVersion="3" recordCount="0" supportSubquery="1" supportAdvancedDrill="1">
  <cacheSource type="external" connectionId="1"/>
  <cacheFields count="4">
    <cacheField name="[Encuestas].[Mes].[Mes]" caption="Mes" numFmtId="0" hierarchy="75" level="1">
      <sharedItems containsSemiMixedTypes="0" containsNonDate="0" containsString="0"/>
    </cacheField>
    <cacheField name="[Encuestas].[SECTOR].[SECTOR]" caption="SECTOR" numFmtId="0" level="1">
      <sharedItems count="6">
        <s v="Eugenio Espejo"/>
        <s v="La Delicia"/>
        <s v="La Mariscal"/>
        <s v="Los Chillos"/>
        <s v="Manuela Sáenz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Encuestas].[SECTOR].&amp;[Eugenio Espejo]"/>
            <x15:cachedUniqueName index="1" name="[Encuestas].[SECTOR].&amp;[La Delicia]"/>
            <x15:cachedUniqueName index="2" name="[Encuestas].[SECTOR].&amp;[La Mariscal]"/>
            <x15:cachedUniqueName index="3" name="[Encuestas].[SECTOR].&amp;[Los Chillos]"/>
            <x15:cachedUniqueName index="4" name="[Encuestas].[SECTOR].&amp;[Manuela Sáenz]"/>
            <x15:cachedUniqueName index="5" name="[Encuestas].[SECTOR].&amp;[Tumbaco]"/>
          </x15:cachedUniqueNames>
        </ext>
      </extLst>
    </cacheField>
    <cacheField name="[Measures].[Recuento de SECTOR]" caption="Recuento de SECTOR" numFmtId="0" hierarchy="83" level="32767"/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3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0" memberValueDatatype="130" unbalanced="0"/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21296297" createdVersion="5" refreshedVersion="6" minRefreshableVersion="3" recordCount="0" supportSubquery="1" supportAdvancedDrill="1">
  <cacheSource type="external" connectionId="1"/>
  <cacheFields count="3"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EMPLEOS]" caption="Suma de EMPLEOS" numFmtId="0" hierarchy="85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0" memberValueDatatype="130" unbalanced="0"/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23495368" createdVersion="5" refreshedVersion="6" minRefreshableVersion="3" recordCount="0" supportSubquery="1" supportAdvancedDrill="1">
  <cacheSource type="external" connectionId="1"/>
  <cacheFields count="3">
    <cacheField name="[Encuestas].[1.9 Tipo de alojamiento].[1.9 Tipo de alojamiento]" caption="1.9 Tipo de alojamiento" numFmtId="0" hierarchy="2" level="1">
      <sharedItems count="5">
        <s v="Hacienda Turística"/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acienda Turística]"/>
            <x15:cachedUniqueName index="1" name="[Encuestas].[1.9 Tipo de alojamiento].&amp;[Hostal]"/>
            <x15:cachedUniqueName index="2" name="[Encuestas].[1.9 Tipo de alojamiento].&amp;[Hostería]"/>
            <x15:cachedUniqueName index="3" name="[Encuestas].[1.9 Tipo de alojamiento].&amp;[Hotel]"/>
            <x15:cachedUniqueName index="4" name="[Encuestas].[1.9 Tipo de alojamiento].&amp;[Lodge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EMPLEOS]" caption="Suma de EMPLEOS" numFmtId="0" hierarchy="85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0" memberValueDatatype="130" unbalanced="0"/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25810185" createdVersion="5" refreshedVersion="6" minRefreshableVersion="3" recordCount="0" supportSubquery="1" supportAdvancedDrill="1">
  <cacheSource type="external" connectionId="1"/>
  <cacheFields count="4">
    <cacheField name="[Encuestas].[1.9 Tipo de alojamiento].[1.9 Tipo de alojamiento]" caption="1.9 Tipo de alojamiento" numFmtId="0" hierarchy="2" level="1">
      <sharedItems count="5">
        <s v="Hacienda Turística"/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acienda Turística]"/>
            <x15:cachedUniqueName index="1" name="[Encuestas].[1.9 Tipo de alojamiento].&amp;[Hostal]"/>
            <x15:cachedUniqueName index="2" name="[Encuestas].[1.9 Tipo de alojamiento].&amp;[Hostería]"/>
            <x15:cachedUniqueName index="3" name="[Encuestas].[1.9 Tipo de alojamiento].&amp;[Hotel]"/>
            <x15:cachedUniqueName index="4" name="[Encuestas].[1.9 Tipo de alojamiento].&amp;[Lodge]"/>
          </x15:cachedUniqueNames>
        </ext>
      </extLst>
    </cacheField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EMPLEOS]" caption="Suma de EMPLEOS" numFmtId="0" hierarchy="85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428125001" createdVersion="5" refreshedVersion="6" minRefreshableVersion="3" recordCount="0" supportSubquery="1" supportAdvancedDrill="1">
  <cacheSource type="external" connectionId="1"/>
  <cacheFields count="3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Tarf hab ocup]" caption="Tarf hab ocup" numFmtId="0" hierarchy="88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0" memberValueDatatype="130" unbalanced="0"/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 oneField="1">
      <fieldsUsage count="1">
        <fieldUsage x="2"/>
      </fieldsUsage>
    </cacheHierarchy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66550929" createdVersion="3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0" memberValueDatatype="130" unbalanced="0"/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0" memberValueDatatype="130" unbalanced="0"/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/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278232779"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73032411" createdVersion="5" refreshedVersion="6" minRefreshableVersion="3" recordCount="0" supportSubquery="1" supportAdvancedDrill="1">
  <cacheSource type="external" connectionId="1"/>
  <cacheFields count="3"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TOTAL HABITACIONES VENDIDAS]" caption="Suma de TOTAL HABITACIONES VENDIDAS" numFmtId="0" hierarchy="84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0" memberValueDatatype="130" unbalanced="0"/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75462966" createdVersion="5" refreshedVersion="6" minRefreshableVersion="3" recordCount="0" supportSubquery="1" supportAdvancedDrill="1">
  <cacheSource type="external" connectionId="1"/>
  <cacheFields count="3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TOTAL HABITACIONES VENDIDAS]" caption="Suma de TOTAL HABITACIONES VENDIDAS" numFmtId="0" hierarchy="84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0" memberValueDatatype="130" unbalanced="0"/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77777776" createdVersion="5" refreshedVersion="6" minRefreshableVersion="3" recordCount="0" supportSubquery="1" supportAdvancedDrill="1">
  <cacheSource type="external" connectionId="1"/>
  <cacheFields count="4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TOTAL HABITACIONES VENDIDAS]" caption="Suma de TOTAL HABITACIONES VENDIDAS" numFmtId="0" hierarchy="84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80092593" createdVersion="5" refreshedVersion="6" minRefreshableVersion="3" recordCount="0" supportSubquery="1" supportAdvancedDrill="1">
  <cacheSource type="external" connectionId="1"/>
  <cacheFields count="4">
    <cacheField name="[Encuestas].[1.9 Tipo de alojamiento].[1.9 Tipo de alojamiento]" caption="1.9 Tipo de alojamiento" numFmtId="0" hierarchy="2" level="1">
      <sharedItems count="5">
        <s v="Hacienda Turística"/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acienda Turística]"/>
            <x15:cachedUniqueName index="1" name="[Encuestas].[1.9 Tipo de alojamiento].&amp;[Hostal]"/>
            <x15:cachedUniqueName index="2" name="[Encuestas].[1.9 Tipo de alojamiento].&amp;[Hostería]"/>
            <x15:cachedUniqueName index="3" name="[Encuestas].[1.9 Tipo de alojamiento].&amp;[Hotel]"/>
            <x15:cachedUniqueName index="4" name="[Encuestas].[1.9 Tipo de alojamiento].&amp;[Lodge]"/>
          </x15:cachedUniqueNames>
        </ext>
      </extLst>
    </cacheField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EM Total]" caption="EM Total" numFmtId="0" hierarchy="87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 oneField="1">
      <fieldsUsage count="1">
        <fieldUsage x="3"/>
      </fieldsUsage>
    </cacheHierarchy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82291663" createdVersion="5" refreshedVersion="6" minRefreshableVersion="3" recordCount="0" supportSubquery="1" supportAdvancedDrill="1">
  <cacheSource type="external" connectionId="1"/>
  <cacheFields count="3">
    <cacheField name="[Encuestas].[1.9 Tipo de alojamiento].[1.9 Tipo de alojamiento]" caption="1.9 Tipo de alojamiento" numFmtId="0" hierarchy="2" level="1">
      <sharedItems count="5">
        <s v="Hacienda Turística"/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acienda Turística]"/>
            <x15:cachedUniqueName index="1" name="[Encuestas].[1.9 Tipo de alojamiento].&amp;[Hostal]"/>
            <x15:cachedUniqueName index="2" name="[Encuestas].[1.9 Tipo de alojamiento].&amp;[Hostería]"/>
            <x15:cachedUniqueName index="3" name="[Encuestas].[1.9 Tipo de alojamiento].&amp;[Hotel]"/>
            <x15:cachedUniqueName index="4" name="[Encuestas].[1.9 Tipo de alojamiento].&amp;[Lodge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EM Total]" caption="EM Total" numFmtId="0" hierarchy="87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0" memberValueDatatype="130" unbalanced="0"/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 oneField="1">
      <fieldsUsage count="1">
        <fieldUsage x="2"/>
      </fieldsUsage>
    </cacheHierarchy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84722219" createdVersion="5" refreshedVersion="6" minRefreshableVersion="3" recordCount="0" supportSubquery="1" supportAdvancedDrill="1">
  <cacheSource type="external" connectionId="1"/>
  <cacheFields count="3"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EM Total]" caption="EM Total" numFmtId="0" hierarchy="87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0" memberValueDatatype="130" unbalanced="0"/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 oneField="1">
      <fieldsUsage count="1">
        <fieldUsage x="2"/>
      </fieldsUsage>
    </cacheHierarchy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saveData="0" refreshedBy="CRISTIAN MIRANDA JIMENEZ" refreshedDate="44029.648387037036" createdVersion="5" refreshedVersion="6" minRefreshableVersion="3" recordCount="0" supportSubquery="1" supportAdvancedDrill="1">
  <cacheSource type="external" connectionId="1"/>
  <cacheFields count="4">
    <cacheField name="[Encuestas].[1.9 Tipo de alojamiento].[1.9 Tipo de alojamiento]" caption="1.9 Tipo de alojamiento" numFmtId="0" hierarchy="2" level="1">
      <sharedItems count="2">
        <s v="Hostal"/>
        <s v="Hotel"/>
      </sharedItems>
      <extLst>
        <ext xmlns:x15="http://schemas.microsoft.com/office/spreadsheetml/2010/11/main" uri="{4F2E5C28-24EA-4eb8-9CBF-B6C8F9C3D259}">
          <x15:cachedUniqueNames>
            <x15:cachedUniqueName index="0" name="[Encuestas].[1.9 Tipo de alojamiento].&amp;[Hostal]"/>
            <x15:cachedUniqueName index="1" name="[Encuestas].[1.9 Tipo de alojamiento].&amp;[Hotel]"/>
          </x15:cachedUniqueNames>
        </ext>
      </extLst>
    </cacheField>
    <cacheField name="[Encuestas].[1.7 Categoría de alojamiento del establecimiento].[1.7 Categoría de alojamiento del establecimiento]" caption="1.7 Categoría de alojamiento del establecimiento" numFmtId="0" hierarchy="1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Encuestas].[1.7 Categoría de alojamiento del establecimiento].&amp;[3 estrellas]"/>
            <x15:cachedUniqueName index="1" name="[Encuestas].[1.7 Categoría de alojamiento del establecimiento].&amp;[4 estrellas]"/>
            <x15:cachedUniqueName index="2" name="[Encuestas].[1.7 Categoría de alojamiento del establecimiento].&amp;[5 estrellas]"/>
          </x15:cachedUniqueNames>
        </ext>
      </extLst>
    </cacheField>
    <cacheField name="[Encuestas].[Mes].[Mes]" caption="Mes" numFmtId="0" hierarchy="75" level="1">
      <sharedItems containsSemiMixedTypes="0" containsNonDate="0" containsString="0"/>
    </cacheField>
    <cacheField name="[Measures].[Suma de 2.6 Ventas por alojamiento durante el mes de la encuesta]" caption="Suma de 2.6 Ventas por alojamiento durante el mes de la encuesta" numFmtId="0" hierarchy="82" level="32767"/>
  </cacheFields>
  <cacheHierarchies count="91">
    <cacheHierarchy uniqueName="[Encuestas].[SECTOR]" caption="SECTOR" attribute="1" defaultMemberUniqueName="[Encuestas].[SECTOR].[All]" allUniqueName="[Encuestas].[SECTOR].[All]" dimensionUniqueName="[Encuestas]" displayFolder="" count="0" memberValueDatatype="130" unbalanced="0"/>
    <cacheHierarchy uniqueName="[Encuestas].[1.7 Categoría de alojamiento del establecimiento]" caption="1.7 Categoría de alojamiento del establecimiento" attribute="1" defaultMemberUniqueName="[Encuestas].[1.7 Categoría de alojamiento del establecimiento].[All]" allUniqueName="[Encuestas].[1.7 Categoría de alojamiento del establecimiento].[All]" dimensionUniqueName="[Encuestas]" displayFolder="" count="2" memberValueDatatype="130" unbalanced="0">
      <fieldsUsage count="2">
        <fieldUsage x="-1"/>
        <fieldUsage x="1"/>
      </fieldsUsage>
    </cacheHierarchy>
    <cacheHierarchy uniqueName="[Encuestas].[1.9 Tipo de alojamiento]" caption="1.9 Tipo de alojamiento" attribute="1" defaultMemberUniqueName="[Encuestas].[1.9 Tipo de alojamiento].[All]" allUniqueName="[Encuestas].[1.9 Tipo de alojamiento].[All]" dimensionUniqueName="[Encuestas]" displayFolder="" count="2" memberValueDatatype="130" unbalanced="0">
      <fieldsUsage count="2">
        <fieldUsage x="-1"/>
        <fieldUsage x="0"/>
      </fieldsUsage>
    </cacheHierarchy>
    <cacheHierarchy uniqueName="[Encuestas].[1.11 Tipo de administración]" caption="1.11 Tipo de administración" attribute="1" defaultMemberUniqueName="[Encuestas].[1.11 Tipo de administración].[All]" allUniqueName="[Encuestas].[1.11 Tipo de administración].[All]" dimensionUniqueName="[Encuestas]" displayFolder="" count="0" memberValueDatatype="130" unbalanced="0"/>
    <cacheHierarchy uniqueName="[Encuestas].[2.1 Total de habitaciones]" caption="2.1 Total de habitaciones" attribute="1" defaultMemberUniqueName="[Encuestas].[2.1 Total de habitaciones].[All]" allUniqueName="[Encuestas].[2.1 Total de habitaciones].[All]" dimensionUniqueName="[Encuestas]" displayFolder="" count="0" memberValueDatatype="20" unbalanced="0"/>
    <cacheHierarchy uniqueName="[Encuestas].[2.2 Total de plazas]" caption="2.2 Total de plazas" attribute="1" defaultMemberUniqueName="[Encuestas].[2.2 Total de plazas].[All]" allUniqueName="[Encuestas].[2.2 Total de plazas].[All]" dimensionUniqueName="[Encuestas]" displayFolder="" count="0" memberValueDatatype="20" unbalanced="0"/>
    <cacheHierarchy uniqueName="[Encuestas].[2.3 Ventas por alojamiento enero-diciembre 2017]" caption="2.3 Ventas por alojamiento enero-diciembre 2017" attribute="1" defaultMemberUniqueName="[Encuestas].[2.3 Ventas por alojamiento enero-diciembre 2017].[All]" allUniqueName="[Encuestas].[2.3 Ventas por alojamiento enero-diciembre 2017].[All]" dimensionUniqueName="[Encuestas]" displayFolder="" count="0" memberValueDatatype="5" unbalanced="0"/>
    <cacheHierarchy uniqueName="[Encuestas].[2.4 Ventas por alojamiento enero-diciembre 2018]" caption="2.4 Ventas por alojamiento enero-diciembre 2018" attribute="1" defaultMemberUniqueName="[Encuestas].[2.4 Ventas por alojamiento enero-diciembre 2018].[All]" allUniqueName="[Encuestas].[2.4 Ventas por alojamiento enero-diciembre 2018].[All]" dimensionUniqueName="[Encuestas]" displayFolder="" count="0" memberValueDatatype="5" unbalanced="0"/>
    <cacheHierarchy uniqueName="[Encuestas].[2.5 Ventas por alojamiento enero-diciembre 2019]" caption="2.5 Ventas por alojamiento enero-diciembre 2019" attribute="1" defaultMemberUniqueName="[Encuestas].[2.5 Ventas por alojamiento enero-diciembre 2019].[All]" allUniqueName="[Encuestas].[2.5 Ventas por alojamiento enero-diciembre 2019].[All]" dimensionUniqueName="[Encuestas]" displayFolder="" count="0" memberValueDatatype="5" unbalanced="0"/>
    <cacheHierarchy uniqueName="[Encuestas].[2.6 Ventas por alojamiento durante el mes de la encuesta]" caption="2.6 Ventas por alojamiento durante el mes de la encuesta" attribute="1" defaultMemberUniqueName="[Encuestas].[2.6 Ventas por alojamiento durante el mes de la encuesta].[All]" allUniqueName="[Encuestas].[2.6 Ventas por alojamiento durante el mes de la encuesta].[All]" dimensionUniqueName="[Encuestas]" displayFolder="" count="0" memberValueDatatype="5" unbalanced="0"/>
    <cacheHierarchy uniqueName="[Encuestas].[Habitaciones SIMPLES vendidas]" caption="Habitaciones SIMPLES vendidas" attribute="1" defaultMemberUniqueName="[Encuestas].[Habitaciones SIMPLES vendidas].[All]" allUniqueName="[Encuestas].[Habitaciones SIMPLES vendidas].[All]" dimensionUniqueName="[Encuestas]" displayFolder="" count="0" memberValueDatatype="20" unbalanced="0"/>
    <cacheHierarchy uniqueName="[Encuestas].[Habitaciones DOBLES vendidas]" caption="Habitaciones DOBLES vendidas" attribute="1" defaultMemberUniqueName="[Encuestas].[Habitaciones DOBLES vendidas].[All]" allUniqueName="[Encuestas].[Habitaciones DOBLES vendidas].[All]" dimensionUniqueName="[Encuestas]" displayFolder="" count="0" memberValueDatatype="20" unbalanced="0"/>
    <cacheHierarchy uniqueName="[Encuestas].[Habitaciones TRIPLES vendidas]" caption="Habitaciones TRIPLES vendidas" attribute="1" defaultMemberUniqueName="[Encuestas].[Habitaciones TRIPLES vendidas].[All]" allUniqueName="[Encuestas].[Habitaciones TRIPLES vendidas].[All]" dimensionUniqueName="[Encuestas]" displayFolder="" count="0" memberValueDatatype="20" unbalanced="0"/>
    <cacheHierarchy uniqueName="[Encuestas].[Habitaciones CUADRUPLES vendidas]" caption="Habitaciones CUADRUPLES vendidas" attribute="1" defaultMemberUniqueName="[Encuestas].[Habitaciones CUADRUPLES vendidas].[All]" allUniqueName="[Encuestas].[Habitaciones CUADRUPLES vendidas].[All]" dimensionUniqueName="[Encuestas]" displayFolder="" count="0" memberValueDatatype="20" unbalanced="0"/>
    <cacheHierarchy uniqueName="[Encuestas].[OTRAS Habitaciones vendidas]" caption="OTRAS Habitaciones vendidas" attribute="1" defaultMemberUniqueName="[Encuestas].[OTRAS Habitaciones vendidas].[All]" allUniqueName="[Encuestas].[OTRAS Habitaciones vendidas].[All]" dimensionUniqueName="[Encuestas]" displayFolder="" count="0" memberValueDatatype="20" unbalanced="0"/>
    <cacheHierarchy uniqueName="[Encuestas].[TOTAL HABITACIONES VENDIDAS]" caption="TOTAL HABITACIONES VENDIDAS" attribute="1" defaultMemberUniqueName="[Encuestas].[TOTAL HABITACIONES VENDIDAS].[All]" allUniqueName="[Encuestas].[TOTAL HABITACIONES VENDIDAS].[All]" dimensionUniqueName="[Encuestas]" displayFolder="" count="0" memberValueDatatype="20" unbalanced="0"/>
    <cacheHierarchy uniqueName="[Encuestas].[2.8 Habitaciones  simples complementarias vendidas en el mes de encuesta]" caption="2.8 Habitaciones  simples complementarias vendidas en el mes de encuesta" attribute="1" defaultMemberUniqueName="[Encuestas].[2.8 Habitaciones  simples complementarias vendidas en el mes de encuesta].[All]" allUniqueName="[Encuestas].[2.8 Habitaciones  simples complementarias vendidas en el mes de encuesta].[All]" dimensionUniqueName="[Encuestas]" displayFolder="" count="0" memberValueDatatype="130" unbalanced="0"/>
    <cacheHierarchy uniqueName="[Encuestas].[2.8 Habitaciones dobles complementarias vendidas en el mes de encuesta]" caption="2.8 Habitaciones dobles complementarias vendidas en el mes de encuesta" attribute="1" defaultMemberUniqueName="[Encuestas].[2.8 Habitaciones dobles complementarias vendidas en el mes de encuesta].[All]" allUniqueName="[Encuestas].[2.8 Habitaciones dobles complementarias vendidas en el mes de encuesta].[All]" dimensionUniqueName="[Encuestas]" displayFolder="" count="0" memberValueDatatype="20" unbalanced="0"/>
    <cacheHierarchy uniqueName="[Encuestas].[2.8 Habitaciones triples complementarias vendidas en el mes de encuesta]" caption="2.8 Habitaciones triples complementarias vendidas en el mes de encuesta" attribute="1" defaultMemberUniqueName="[Encuestas].[2.8 Habitaciones triples complementarias vendidas en el mes de encuesta].[All]" allUniqueName="[Encuestas].[2.8 Habitaciones triples complementarias vendidas en el mes de encuesta].[All]" dimensionUniqueName="[Encuestas]" displayFolder="" count="0" memberValueDatatype="20" unbalanced="0"/>
    <cacheHierarchy uniqueName="[Encuestas].[2.8 Habitaciones cuadruples complementarias vendidas en el mes de encuesta]" caption="2.8 Habitaciones cuadruples complementarias vendidas en el mes de encuesta" attribute="1" defaultMemberUniqueName="[Encuestas].[2.8 Habitaciones cuadruples complementarias vendidas en el mes de encuesta].[All]" allUniqueName="[Encuestas].[2.8 Habitaciones cuadruples complementarias vendidas en el mes de encuesta].[All]" dimensionUniqueName="[Encuestas]" displayFolder="" count="0" memberValueDatatype="20" unbalanced="0"/>
    <cacheHierarchy uniqueName="[Encuestas].[2.8 Habitaciones  de otro tipo complementarias vendidas en el mes de encuesta]" caption="2.8 Habitaciones  de otro tipo complementarias vendidas en el mes de encuesta" attribute="1" defaultMemberUniqueName="[Encuestas].[2.8 Habitaciones  de otro tipo complementarias vendidas en el mes de encuesta].[All]" allUniqueName="[Encuestas].[2.8 Habitaciones  de otro tipo complementarias vendidas en el mes de encuesta].[All]" dimensionUniqueName="[Encuestas]" displayFolder="" count="0" memberValueDatatype="20" unbalanced="0"/>
    <cacheHierarchy uniqueName="[Encuestas].[2.9 Camas simples adicionales vendidas en el mes de encuesta]" caption="2.9 Camas simples adicionales vendidas en el mes de encuesta" attribute="1" defaultMemberUniqueName="[Encuestas].[2.9 Camas simples adicionales vendidas en el mes de encuesta].[All]" allUniqueName="[Encuestas].[2.9 Camas simples adicionales vendidas en el mes de encuesta].[All]" dimensionUniqueName="[Encuestas]" displayFolder="" count="0" memberValueDatatype="130" unbalanced="0"/>
    <cacheHierarchy uniqueName="[Encuestas].[2.9 Camas dobles adicionales vendidas en el mes de encuesta]" caption="2.9 Camas dobles adicionales vendidas en el mes de encuesta" attribute="1" defaultMemberUniqueName="[Encuestas].[2.9 Camas dobles adicionales vendidas en el mes de encuesta].[All]" allUniqueName="[Encuestas].[2.9 Camas dobles adicionales vendidas en el mes de encuesta].[All]" dimensionUniqueName="[Encuestas]" displayFolder="" count="0" memberValueDatatype="20" unbalanced="0"/>
    <cacheHierarchy uniqueName="[Encuestas].[2.9 Camas triples adicionales vendidas en el mes de encuesta]" caption="2.9 Camas triples adicionales vendidas en el mes de encuesta" attribute="1" defaultMemberUniqueName="[Encuestas].[2.9 Camas triples adicionales vendidas en el mes de encuesta].[All]" allUniqueName="[Encuestas].[2.9 Camas triples adicionales vendidas en el mes de encuesta].[All]" dimensionUniqueName="[Encuestas]" displayFolder="" count="0" memberValueDatatype="20" unbalanced="0"/>
    <cacheHierarchy uniqueName="[Encuestas].[2.9 Camas cuadruples adicionales vendidas en el mes de encuesta]" caption="2.9 Camas cuadruples adicionales vendidas en el mes de encuesta" attribute="1" defaultMemberUniqueName="[Encuestas].[2.9 Camas cuadruples adicionales vendidas en el mes de encuesta].[All]" allUniqueName="[Encuestas].[2.9 Camas cuadruples adicionales vendidas en el mes de encuesta].[All]" dimensionUniqueName="[Encuestas]" displayFolder="" count="0" memberValueDatatype="20" unbalanced="0"/>
    <cacheHierarchy uniqueName="[Encuestas].[2.9 Camas de otro tipo adicionales vendidas en el mes de encuesta]" caption="2.9 Camas de otro tipo adicionales vendidas en el mes de encuesta" attribute="1" defaultMemberUniqueName="[Encuestas].[2.9 Camas de otro tipo adicionales vendidas en el mes de encuesta].[All]" allUniqueName="[Encuestas].[2.9 Camas de otro tipo adicionales vendidas en el mes de encuesta].[All]" dimensionUniqueName="[Encuestas]" displayFolder="" count="0" memberValueDatatype="20" unbalanced="0"/>
    <cacheHierarchy uniqueName="[Encuestas].[2.10 Llegadas en el mes residentes]" caption="2.10 Llegadas en el mes residentes" attribute="1" defaultMemberUniqueName="[Encuestas].[2.10 Llegadas en el mes residentes].[All]" allUniqueName="[Encuestas].[2.10 Llegadas en el mes residentes].[All]" dimensionUniqueName="[Encuestas]" displayFolder="" count="0" memberValueDatatype="20" unbalanced="0"/>
    <cacheHierarchy uniqueName="[Encuestas].[2.10 Llegadas en el mes No residentes]" caption="2.10 Llegadas en el mes No residentes" attribute="1" defaultMemberUniqueName="[Encuestas].[2.10 Llegadas en el mes No residentes].[All]" allUniqueName="[Encuestas].[2.10 Llegadas en el mes No residentes].[All]" dimensionUniqueName="[Encuestas]" displayFolder="" count="0" memberValueDatatype="20" unbalanced="0"/>
    <cacheHierarchy uniqueName="[Encuestas].[TOTAL LLEGADAS]" caption="TOTAL LLEGADAS" attribute="1" defaultMemberUniqueName="[Encuestas].[TOTAL LLEGADAS].[All]" allUniqueName="[Encuestas].[TOTAL LLEGADAS].[All]" dimensionUniqueName="[Encuestas]" displayFolder="" count="0" memberValueDatatype="20" unbalanced="0"/>
    <cacheHierarchy uniqueName="[Encuestas].[Pernoctaciones Residentes]" caption="Pernoctaciones Residentes" attribute="1" defaultMemberUniqueName="[Encuestas].[Pernoctaciones Residentes].[All]" allUniqueName="[Encuestas].[Pernoctaciones Residentes].[All]" dimensionUniqueName="[Encuestas]" displayFolder="" count="0" memberValueDatatype="20" unbalanced="0"/>
    <cacheHierarchy uniqueName="[Encuestas].[Pernoctaciones No Residentes]" caption="Pernoctaciones No Residentes" attribute="1" defaultMemberUniqueName="[Encuestas].[Pernoctaciones No Residentes].[All]" allUniqueName="[Encuestas].[Pernoctaciones No Residentes].[All]" dimensionUniqueName="[Encuestas]" displayFolder="" count="0" memberValueDatatype="20" unbalanced="0"/>
    <cacheHierarchy uniqueName="[Encuestas].[TOTAL PERNOCTACIONES]" caption="TOTAL PERNOCTACIONES" attribute="1" defaultMemberUniqueName="[Encuestas].[TOTAL PERNOCTACIONES].[All]" allUniqueName="[Encuestas].[TOTAL PERNOCTACIONES].[All]" dimensionUniqueName="[Encuestas]" displayFolder="" count="0" memberValueDatatype="20" unbalanced="0"/>
    <cacheHierarchy uniqueName="[Encuestas].[2.12 PMS]" caption="2.12 PMS" attribute="1" defaultMemberUniqueName="[Encuestas].[2.12 PMS].[All]" allUniqueName="[Encuestas].[2.12 PMS].[All]" dimensionUniqueName="[Encuestas]" displayFolder="" count="0" memberValueDatatype="130" unbalanced="0"/>
    <cacheHierarchy uniqueName="[Encuestas].[2.13 PMS]" caption="2.13 PMS" attribute="1" defaultMemberUniqueName="[Encuestas].[2.13 PMS].[All]" allUniqueName="[Encuestas].[2.13 PMS].[All]" dimensionUniqueName="[Encuestas]" displayFolder="" count="0" memberValueDatatype="130" unbalanced="0"/>
    <cacheHierarchy uniqueName="[Encuestas].[3.1.1 Empleados administrativos HOMBRES de empleo permanente]" caption="3.1.1 Empleados administrativos HOMBRES de empleo permanente" attribute="1" defaultMemberUniqueName="[Encuestas].[3.1.1 Empleados administrativos HOMBRES de empleo permanente].[All]" allUniqueName="[Encuestas].[3.1.1 Empleados administrativos HOMBRES de empleo permanente].[All]" dimensionUniqueName="[Encuestas]" displayFolder="" count="0" memberValueDatatype="20" unbalanced="0"/>
    <cacheHierarchy uniqueName="[Encuestas].[3.1.1 Empleados administrativos MUJERES de empleo permanente]" caption="3.1.1 Empleados administrativos MUJERES de empleo permanente" attribute="1" defaultMemberUniqueName="[Encuestas].[3.1.1 Empleados administrativos MUJERES de empleo permanente].[All]" allUniqueName="[Encuestas].[3.1.1 Empleados administrativos MUJERES de empleo permanente].[All]" dimensionUniqueName="[Encuestas]" displayFolder="" count="0" memberValueDatatype="20" unbalanced="0"/>
    <cacheHierarchy uniqueName="[Encuestas].[3.2.1 Empleados operativos HOMBRES de empleo permanente]" caption="3.2.1 Empleados operativos HOMBRES de empleo permanente" attribute="1" defaultMemberUniqueName="[Encuestas].[3.2.1 Empleados operativos HOMBRES de empleo permanente].[All]" allUniqueName="[Encuestas].[3.2.1 Empleados operativos HOMBRES de empleo permanente].[All]" dimensionUniqueName="[Encuestas]" displayFolder="" count="0" memberValueDatatype="20" unbalanced="0"/>
    <cacheHierarchy uniqueName="[Encuestas].[3.2.1 Empleados operativos MUJERES de empleo permanente]" caption="3.2.1 Empleados operativos MUJERES de empleo permanente" attribute="1" defaultMemberUniqueName="[Encuestas].[3.2.1 Empleados operativos MUJERES de empleo permanente].[All]" allUniqueName="[Encuestas].[3.2.1 Empleados operativos MUJERES de empleo permanente].[All]" dimensionUniqueName="[Encuestas]" displayFolder="" count="0" memberValueDatatype="20" unbalanced="0"/>
    <cacheHierarchy uniqueName="[Encuestas].[3.2.1 Empleados administrativos HOMBRES de empleo temporal]" caption="3.2.1 Empleados administrativos HOMBRES de empleo temporal" attribute="1" defaultMemberUniqueName="[Encuestas].[3.2.1 Empleados administrativos HOMBRES de empleo temporal].[All]" allUniqueName="[Encuestas].[3.2.1 Empleados administrativos HOMBRES de empleo temporal].[All]" dimensionUniqueName="[Encuestas]" displayFolder="" count="0" memberValueDatatype="130" unbalanced="0"/>
    <cacheHierarchy uniqueName="[Encuestas].[3.2.1 Empleados administrativos MUJERES de empleo temporal]" caption="3.2.1 Empleados administrativos MUJERES de empleo temporal" attribute="1" defaultMemberUniqueName="[Encuestas].[3.2.1 Empleados administrativos MUJERES de empleo temporal].[All]" allUniqueName="[Encuestas].[3.2.1 Empleados administrativos MUJERES de empleo temporal].[All]" dimensionUniqueName="[Encuestas]" displayFolder="" count="0" memberValueDatatype="20" unbalanced="0"/>
    <cacheHierarchy uniqueName="[Encuestas].[3.2.2 Empleados operativos HOMBRES de empleo temporal]" caption="3.2.2 Empleados operativos HOMBRES de empleo temporal" attribute="1" defaultMemberUniqueName="[Encuestas].[3.2.2 Empleados operativos HOMBRES de empleo temporal].[All]" allUniqueName="[Encuestas].[3.2.2 Empleados operativos HOMBRES de empleo temporal].[All]" dimensionUniqueName="[Encuestas]" displayFolder="" count="0" memberValueDatatype="130" unbalanced="0"/>
    <cacheHierarchy uniqueName="[Encuestas].[3.2.2 Empleados operativos MUJERES de empleo temporal]" caption="3.2.2 Empleados operativos MUJERES de empleo temporal" attribute="1" defaultMemberUniqueName="[Encuestas].[3.2.2 Empleados operativos MUJERES de empleo temporal].[All]" allUniqueName="[Encuestas].[3.2.2 Empleados operativos MUJERES de empleo temporal].[All]" dimensionUniqueName="[Encuestas]" displayFolder="" count="0" memberValueDatatype="20" unbalanced="0"/>
    <cacheHierarchy uniqueName="[Encuestas].[3.3.1 Empleados administrativos HOMBRES de empleo eventual]" caption="3.3.1 Empleados administrativos HOMBRES de empleo eventual" attribute="1" defaultMemberUniqueName="[Encuestas].[3.3.1 Empleados administrativos HOMBRES de empleo eventual].[All]" allUniqueName="[Encuestas].[3.3.1 Empleados administrativos HOMBRES de empleo eventual].[All]" dimensionUniqueName="[Encuestas]" displayFolder="" count="0" memberValueDatatype="130" unbalanced="0"/>
    <cacheHierarchy uniqueName="[Encuestas].[3.3.1 Empleados administrativos MUJERES de empleo eventual]" caption="3.3.1 Empleados administrativos MUJERES de empleo eventual" attribute="1" defaultMemberUniqueName="[Encuestas].[3.3.1 Empleados administrativos MUJERES de empleo eventual].[All]" allUniqueName="[Encuestas].[3.3.1 Empleados administrativos MUJERES de empleo eventual].[All]" dimensionUniqueName="[Encuestas]" displayFolder="" count="0" memberValueDatatype="20" unbalanced="0"/>
    <cacheHierarchy uniqueName="[Encuestas].[3.3.2 Empleados operativos HOMBRES de empleo eventual]" caption="3.3.2 Empleados operativos HOMBRES de empleo eventual" attribute="1" defaultMemberUniqueName="[Encuestas].[3.3.2 Empleados operativos HOMBRES de empleo eventual].[All]" allUniqueName="[Encuestas].[3.3.2 Empleados operativos HOMBRES de empleo eventual].[All]" dimensionUniqueName="[Encuestas]" displayFolder="" count="0" memberValueDatatype="130" unbalanced="0"/>
    <cacheHierarchy uniqueName="[Encuestas].[3.3.2 Empleados operativos MUJERES de empleo eventual]" caption="3.3.2 Empleados operativos MUJERES de empleo eventual" attribute="1" defaultMemberUniqueName="[Encuestas].[3.3.2 Empleados operativos MUJERES de empleo eventual].[All]" allUniqueName="[Encuestas].[3.3.2 Empleados operativos MUJERES de empleo eventual].[All]" dimensionUniqueName="[Encuestas]" displayFolder="" count="0" memberValueDatatype="20" unbalanced="0"/>
    <cacheHierarchy uniqueName="[Encuestas].[EMPLEOS]" caption="EMPLEOS" attribute="1" defaultMemberUniqueName="[Encuestas].[EMPLEOS].[All]" allUniqueName="[Encuestas].[EMPLEOS].[All]" dimensionUniqueName="[Encuestas]" displayFolder="" count="0" memberValueDatatype="20" unbalanced="0"/>
    <cacheHierarchy uniqueName="[Encuestas].[4.1.1 Habitaciones sencillas reservadas siguiente mes]" caption="4.1.1 Habitaciones sencillas reservadas siguiente mes" attribute="1" defaultMemberUniqueName="[Encuestas].[4.1.1 Habitaciones sencillas reservadas siguiente mes].[All]" allUniqueName="[Encuestas].[4.1.1 Habitaciones sencillas reservadas siguiente mes].[All]" dimensionUniqueName="[Encuestas]" displayFolder="" count="0" memberValueDatatype="20" unbalanced="0"/>
    <cacheHierarchy uniqueName="[Encuestas].[4.1.2 Habitaciones dobles reservadas siguiente mes]" caption="4.1.2 Habitaciones dobles reservadas siguiente mes" attribute="1" defaultMemberUniqueName="[Encuestas].[4.1.2 Habitaciones dobles reservadas siguiente mes].[All]" allUniqueName="[Encuestas].[4.1.2 Habitaciones dobles reservadas siguiente mes].[All]" dimensionUniqueName="[Encuestas]" displayFolder="" count="0" memberValueDatatype="20" unbalanced="0"/>
    <cacheHierarchy uniqueName="[Encuestas].[4.1.3 Habitaciones triples reservadas siguiente mes]" caption="4.1.3 Habitaciones triples reservadas siguiente mes" attribute="1" defaultMemberUniqueName="[Encuestas].[4.1.3 Habitaciones triples reservadas siguiente mes].[All]" allUniqueName="[Encuestas].[4.1.3 Habitaciones triples reservadas siguiente mes].[All]" dimensionUniqueName="[Encuestas]" displayFolder="" count="0" memberValueDatatype="20" unbalanced="0"/>
    <cacheHierarchy uniqueName="[Encuestas].[4.1.4 Habitaciones cuádruples reservadas siguiente mes]" caption="4.1.4 Habitaciones cuádruples reservadas siguiente mes" attribute="1" defaultMemberUniqueName="[Encuestas].[4.1.4 Habitaciones cuádruples reservadas siguiente mes].[All]" allUniqueName="[Encuestas].[4.1.4 Habitaciones cuádruples reservadas siguiente mes].[All]" dimensionUniqueName="[Encuestas]" displayFolder="" count="0" memberValueDatatype="20" unbalanced="0"/>
    <cacheHierarchy uniqueName="[Encuestas].[4.1.5 Habitaciones (otros) reservadas siguiente mes]" caption="4.1.5 Habitaciones (otros) reservadas siguiente mes" attribute="1" defaultMemberUniqueName="[Encuestas].[4.1.5 Habitaciones (otros) reservadas siguiente mes].[All]" allUniqueName="[Encuestas].[4.1.5 Habitaciones (otros) reservadas siguiente mes].[All]" dimensionUniqueName="[Encuestas]" displayFolder="" count="0" memberValueDatatype="20" unbalanced="0"/>
    <cacheHierarchy uniqueName="[Encuestas].[TOTAL HAB RESERVADAS]" caption="TOTAL HAB RESERVADAS" attribute="1" defaultMemberUniqueName="[Encuestas].[TOTAL HAB RESERVADAS].[All]" allUniqueName="[Encuestas].[TOTAL HAB RESERVADAS].[All]" dimensionUniqueName="[Encuestas]" displayFolder="" count="0" memberValueDatatype="20" unbalanced="0"/>
    <cacheHierarchy uniqueName="[Encuestas].[4.2 Pernoctaciones reservadas siguiente mes]" caption="4.2 Pernoctaciones reservadas siguiente mes" attribute="1" defaultMemberUniqueName="[Encuestas].[4.2 Pernoctaciones reservadas siguiente mes].[All]" allUniqueName="[Encuestas].[4.2 Pernoctaciones reservadas siguiente mes].[All]" dimensionUniqueName="[Encuestas]" displayFolder="" count="0" memberValueDatatype="20" unbalanced="0"/>
    <cacheHierarchy uniqueName="[Encuestas].[4.3.1 Espera que pernoctaciones]" caption="4.3.1 Espera que pernoctaciones" attribute="1" defaultMemberUniqueName="[Encuestas].[4.3.1 Espera que pernoctaciones].[All]" allUniqueName="[Encuestas].[4.3.1 Espera que pernoctaciones].[All]" dimensionUniqueName="[Encuestas]" displayFolder="" count="0" memberValueDatatype="130" unbalanced="0"/>
    <cacheHierarchy uniqueName="[Encuestas].[4.3.2 Porcentaje]" caption="4.3.2 Porcentaje" attribute="1" defaultMemberUniqueName="[Encuestas].[4.3.2 Porcentaje].[All]" allUniqueName="[Encuestas].[4.3.2 Porcentaje].[All]" dimensionUniqueName="[Encuestas]" displayFolder="" count="0" memberValueDatatype="5" unbalanced="0"/>
    <cacheHierarchy uniqueName="[Encuestas].[Espectativa Pernoctaciones]" caption="Espectativa Pernoctaciones" attribute="1" defaultMemberUniqueName="[Encuestas].[Espectativa Pernoctaciones].[All]" allUniqueName="[Encuestas].[Espectativa Pernoctaciones].[All]" dimensionUniqueName="[Encuestas]" displayFolder="" count="0" memberValueDatatype="5" unbalanced="0"/>
    <cacheHierarchy uniqueName="[Encuestas].[4.4.1 Espera que tarifas]" caption="4.4.1 Espera que tarifas" attribute="1" defaultMemberUniqueName="[Encuestas].[4.4.1 Espera que tarifas].[All]" allUniqueName="[Encuestas].[4.4.1 Espera que tarifas].[All]" dimensionUniqueName="[Encuestas]" displayFolder="" count="0" memberValueDatatype="130" unbalanced="0"/>
    <cacheHierarchy uniqueName="[Encuestas].[4.4.2 Porcentaje]" caption="4.4.2 Porcentaje" attribute="1" defaultMemberUniqueName="[Encuestas].[4.4.2 Porcentaje].[All]" allUniqueName="[Encuestas].[4.4.2 Porcentaje].[All]" dimensionUniqueName="[Encuestas]" displayFolder="" count="0" memberValueDatatype="5" unbalanced="0"/>
    <cacheHierarchy uniqueName="[Encuestas].[Espectativa Tarifas]" caption="Espectativa Tarifas" attribute="1" defaultMemberUniqueName="[Encuestas].[Espectativa Tarifas].[All]" allUniqueName="[Encuestas].[Espectativa Tarifas].[All]" dimensionUniqueName="[Encuestas]" displayFolder="" count="0" memberValueDatatype="5" unbalanced="0"/>
    <cacheHierarchy uniqueName="[Encuestas].[4.5.1.1 Espera que empleados administrativos]" caption="4.5.1.1 Espera que empleados administrativos" attribute="1" defaultMemberUniqueName="[Encuestas].[4.5.1.1 Espera que empleados administrativos].[All]" allUniqueName="[Encuestas].[4.5.1.1 Espera que empleados administrativos].[All]" dimensionUniqueName="[Encuestas]" displayFolder="" count="0" memberValueDatatype="130" unbalanced="0"/>
    <cacheHierarchy uniqueName="[Encuestas].[4.5.1.2 Porcentaje]" caption="4.5.1.2 Porcentaje" attribute="1" defaultMemberUniqueName="[Encuestas].[4.5.1.2 Porcentaje].[All]" allUniqueName="[Encuestas].[4.5.1.2 Porcentaje].[All]" dimensionUniqueName="[Encuestas]" displayFolder="" count="0" memberValueDatatype="20" unbalanced="0"/>
    <cacheHierarchy uniqueName="[Encuestas].[Espectativa Empleados Administrativos]" caption="Espectativa Empleados Administrativos" attribute="1" defaultMemberUniqueName="[Encuestas].[Espectativa Empleados Administrativos].[All]" allUniqueName="[Encuestas].[Espectativa Empleados Administrativos].[All]" dimensionUniqueName="[Encuestas]" displayFolder="" count="0" memberValueDatatype="20" unbalanced="0"/>
    <cacheHierarchy uniqueName="[Encuestas].[4.5.2.1 Espera que empleados operativos]" caption="4.5.2.1 Espera que empleados operativos" attribute="1" defaultMemberUniqueName="[Encuestas].[4.5.2.1 Espera que empleados operativos].[All]" allUniqueName="[Encuestas].[4.5.2.1 Espera que empleados operativos].[All]" dimensionUniqueName="[Encuestas]" displayFolder="" count="0" memberValueDatatype="130" unbalanced="0"/>
    <cacheHierarchy uniqueName="[Encuestas].[4.5.2.2 Porcentaje]" caption="4.5.2.2 Porcentaje" attribute="1" defaultMemberUniqueName="[Encuestas].[4.5.2.2 Porcentaje].[All]" allUniqueName="[Encuestas].[4.5.2.2 Porcentaje].[All]" dimensionUniqueName="[Encuestas]" displayFolder="" count="0" memberValueDatatype="20" unbalanced="0"/>
    <cacheHierarchy uniqueName="[Encuestas].[Espectativa Empleados Operativos]" caption="Espectativa Empleados Operativos" attribute="1" defaultMemberUniqueName="[Encuestas].[Espectativa Empleados Operativos].[All]" allUniqueName="[Encuestas].[Espectativa Empleados Operativos].[All]" dimensionUniqueName="[Encuestas]" displayFolder="" count="0" memberValueDatatype="20" unbalanced="0"/>
    <cacheHierarchy uniqueName="[Encuestas].[4,6.1 Numero de habitaciones que espera vender siguiente feriado o vacacion]" caption="4,6.1 Numero de habitaciones que espera vender siguiente feriado o vacacion" attribute="1" defaultMemberUniqueName="[Encuestas].[4,6.1 Numero de habitaciones que espera vender siguiente feriado o vacacion].[All]" allUniqueName="[Encuestas].[4,6.1 Numero de habitaciones que espera vender siguiente feriado o vacacion].[All]" dimensionUniqueName="[Encuestas]" displayFolder="" count="0" memberValueDatatype="20" unbalanced="0"/>
    <cacheHierarchy uniqueName="[Encuestas].[4.6.2 Dobles]" caption="4.6.2 Dobles" attribute="1" defaultMemberUniqueName="[Encuestas].[4.6.2 Dobles].[All]" allUniqueName="[Encuestas].[4.6.2 Dobles].[All]" dimensionUniqueName="[Encuestas]" displayFolder="" count="0" memberValueDatatype="20" unbalanced="0"/>
    <cacheHierarchy uniqueName="[Encuestas].[4.6.3 Triples]" caption="4.6.3 Triples" attribute="1" defaultMemberUniqueName="[Encuestas].[4.6.3 Triples].[All]" allUniqueName="[Encuestas].[4.6.3 Triples].[All]" dimensionUniqueName="[Encuestas]" displayFolder="" count="0" memberValueDatatype="20" unbalanced="0"/>
    <cacheHierarchy uniqueName="[Encuestas].[4.6.4 Cuádruple]" caption="4.6.4 Cuádruple" attribute="1" defaultMemberUniqueName="[Encuestas].[4.6.4 Cuádruple].[All]" allUniqueName="[Encuestas].[4.6.4 Cuádruple].[All]" dimensionUniqueName="[Encuestas]" displayFolder="" count="0" memberValueDatatype="20" unbalanced="0"/>
    <cacheHierarchy uniqueName="[Encuestas].[4.6.5 Otro]" caption="4.6.5 Otro" attribute="1" defaultMemberUniqueName="[Encuestas].[4.6.5 Otro].[All]" allUniqueName="[Encuestas].[4.6.5 Otro].[All]" dimensionUniqueName="[Encuestas]" displayFolder="" count="0" memberValueDatatype="20" unbalanced="0"/>
    <cacheHierarchy uniqueName="[Encuestas].[5.1 Congresos]" caption="5.1 Congresos" attribute="1" defaultMemberUniqueName="[Encuestas].[5.1 Congresos].[All]" allUniqueName="[Encuestas].[5.1 Congresos].[All]" dimensionUniqueName="[Encuestas]" displayFolder="" count="0" memberValueDatatype="20" unbalanced="0"/>
    <cacheHierarchy uniqueName="[Encuestas].[5.2 Convenciones]" caption="5.2 Convenciones" attribute="1" defaultMemberUniqueName="[Encuestas].[5.2 Convenciones].[All]" allUniqueName="[Encuestas].[5.2 Convenciones].[All]" dimensionUniqueName="[Encuestas]" displayFolder="" count="0" memberValueDatatype="20" unbalanced="0"/>
    <cacheHierarchy uniqueName="[Encuestas].[5.2 Sociales]" caption="5.2 Sociales" attribute="1" defaultMemberUniqueName="[Encuestas].[5.2 Sociales].[All]" allUniqueName="[Encuestas].[5.2 Sociales].[All]" dimensionUniqueName="[Encuestas]" displayFolder="" count="0" memberValueDatatype="20" unbalanced="0"/>
    <cacheHierarchy uniqueName="[Encuestas].[5.2 Otro]" caption="5.2 Otro" attribute="1" defaultMemberUniqueName="[Encuestas].[5.2 Otro].[All]" allUniqueName="[Encuestas].[5.2 Otro].[All]" dimensionUniqueName="[Encuestas]" displayFolder="" count="0" memberValueDatatype="20" unbalanced="0"/>
    <cacheHierarchy uniqueName="[Encuestas].[Mes]" caption="Mes" attribute="1" defaultMemberUniqueName="[Encuestas].[Mes].[All]" allUniqueName="[Encuestas].[Mes].[All]" dimensionUniqueName="[Encuestas]" displayFolder="" count="2" memberValueDatatype="130" unbalanced="0">
      <fieldsUsage count="2">
        <fieldUsage x="-1"/>
        <fieldUsage x="2"/>
      </fieldsUsage>
    </cacheHierarchy>
    <cacheHierarchy uniqueName="[Encuestas].[Dias del mes]" caption="Dias del mes" attribute="1" defaultMemberUniqueName="[Encuestas].[Dias del mes].[All]" allUniqueName="[Encuestas].[Dias del mes].[All]" dimensionUniqueName="[Encuestas]" displayFolder="" count="0" memberValueDatatype="20" unbalanced="0"/>
    <cacheHierarchy uniqueName="[Measures].[Suma de 2.10 Llegadas en el mes residentes]" caption="Suma de 2.10 Llegadas en el mes residentes" measure="1" displayFolder="" measureGroup="Encuesta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uma de 2.10 Llegadas en el mes No residentes]" caption="Suma de 2.10 Llegadas en el m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uma de TOTAL LLEGADAS]" caption="Suma de TOTAL LLEGADAS" measure="1" displayFolder="" measureGroup="Encuestas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uma de Pernoctaciones Residentes]" caption="Suma de Pernoctaciones Residentes" measure="1" displayFolder="" measureGroup="Encuestas" count="0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uma de Pernoctaciones No Residentes]" caption="Suma de Pernoctaciones No Residentes" measure="1" displayFolder="" measureGroup="Encuestas" count="0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uma de 2.6 Ventas por alojamiento durante el mes de la encuesta]" caption="Suma de 2.6 Ventas por alojamiento durante el mes de la encuesta" measure="1" displayFolder="" measureGroup="Encuesta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Recuento de SECTOR]" caption="Recuento de SECTOR" measure="1" displayFolder="" measureGroup="Encuestas" count="0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a de TOTAL HABITACIONES VENDIDAS]" caption="Suma de TOTAL HABITACIONES VENDIDAS" measure="1" displayFolder="" measureGroup="Encuestas" count="0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Suma de EMPLEOS]" caption="Suma de EMPLEOS" measure="1" displayFolder="" measureGroup="Encuestas" count="0">
      <extLst>
        <ext xmlns:x15="http://schemas.microsoft.com/office/spreadsheetml/2010/11/main" uri="{B97F6D7D-B522-45F9-BDA1-12C45D357490}">
          <x15:cacheHierarchy aggregatedColumn="46"/>
        </ext>
      </extLst>
    </cacheHierarchy>
    <cacheHierarchy uniqueName="[Measures].[TOH]" caption="TOH" measure="1" displayFolder="" measureGroup="Encuestas" count="0"/>
    <cacheHierarchy uniqueName="[Measures].[EM Total]" caption="EM Total" measure="1" displayFolder="" measureGroup="Encuestas" count="0"/>
    <cacheHierarchy uniqueName="[Measures].[Tarf hab ocup]" caption="Tarf hab ocup" measure="1" displayFolder="" measureGroup="Encuestas" count="0"/>
    <cacheHierarchy uniqueName="[Measures].[__XL_Count Encuestas]" caption="__XL_Count Encuestas" measure="1" displayFolder="" measureGroup="Encuestas" count="0" hidden="1"/>
    <cacheHierarchy uniqueName="[Measures].[__No hay medidas definidas]" caption="__No hay medidas definidas" measure="1" displayFolder="" count="0" hidden="1"/>
  </cacheHierarchies>
  <kpis count="0"/>
  <dimensions count="2">
    <dimension name="Encuestas" uniqueName="[Encuestas]" caption="Encuestas"/>
    <dimension measure="1" name="Measures" uniqueName="[Measures]" caption="Measures"/>
  </dimensions>
  <measureGroups count="1">
    <measureGroup name="Encuestas" caption="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name="TablaDinámica2" cacheId="56" applyNumberFormats="0" applyBorderFormats="0" applyFontFormats="0" applyPatternFormats="0" applyAlignmentFormats="0" applyWidthHeightFormats="1" dataCaption="Valores" tag="4e86569c-044d-4513-9fbd-85ed903438e8" updatedVersion="6" minRefreshableVersion="3" useAutoFormatting="1" subtotalHiddenItems="1" itemPrintTitles="1" createdVersion="5" indent="0" outline="1" outlineData="1" multipleFieldFilters="0" chartFormat="1" rowHeaderCaption="Tipo">
  <location ref="E22:F25" firstHeaderRow="1" firstDataRow="1" firstDataCol="1"/>
  <pivotFields count="3"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Tasa" fld="1" subtotal="count" baseField="0" baseItem="0" numFmtId="10"/>
  </dataFields>
  <formats count="9">
    <format dxfId="216">
      <pivotArea type="all" dataOnly="0" outline="0" fieldPosition="0"/>
    </format>
    <format dxfId="215">
      <pivotArea field="0" type="button" dataOnly="0" labelOnly="1" outline="0" axis="axisRow" fieldPosition="0"/>
    </format>
    <format dxfId="214">
      <pivotArea dataOnly="0" labelOnly="1" fieldPosition="0">
        <references count="1">
          <reference field="0" count="0"/>
        </references>
      </pivotArea>
    </format>
    <format dxfId="213">
      <pivotArea dataOnly="0" labelOnly="1" grandRow="1" outline="0" fieldPosition="0"/>
    </format>
    <format dxfId="212">
      <pivotArea type="all" dataOnly="0" outline="0" fieldPosition="0"/>
    </format>
    <format dxfId="211">
      <pivotArea field="0" type="button" dataOnly="0" labelOnly="1" outline="0" axis="axisRow" fieldPosition="0"/>
    </format>
    <format dxfId="210">
      <pivotArea dataOnly="0" labelOnly="1" fieldPosition="0">
        <references count="1">
          <reference field="0" count="0"/>
        </references>
      </pivotArea>
    </format>
    <format dxfId="209">
      <pivotArea dataOnly="0" labelOnly="1" grandRow="1" outline="0" fieldPosition="0"/>
    </format>
    <format dxfId="208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caption="Tasa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0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name="TablaDinámica3" cacheId="42" applyNumberFormats="0" applyBorderFormats="0" applyFontFormats="0" applyPatternFormats="0" applyAlignmentFormats="0" applyWidthHeightFormats="1" dataCaption="Valores" tag="c98db6e7-daef-4d5c-a342-5922ae715fbc" updatedVersion="6" minRefreshableVersion="3" useAutoFormatting="1" subtotalHiddenItems="1" colGrandTotals="0" itemPrintTitles="1" createdVersion="5" indent="0" outline="1" outlineData="1" multipleFieldFilters="0" chartFormat="3" rowHeaderCaption="Tipo" colHeaderCaption="Categoría">
  <location ref="G37:J41" firstHeaderRow="1" firstDataRow="2" firstDataCol="1"/>
  <pivotFields count="4">
    <pivotField axis="axisRow" allDrilled="1" subtotalTop="0" showAll="0" dataSourceSort="1" defaultSubtotal="0" defaultAttributeDrillState="1">
      <items count="2">
        <item x="0"/>
        <item x="1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>
      <x v="2"/>
    </i>
  </colItems>
  <dataFields count="1">
    <dataField name="Totales" fld="3" baseField="0" baseItem="0" numFmtId="1"/>
  </dataFields>
  <formats count="9">
    <format dxfId="135">
      <pivotArea type="all" dataOnly="0" outline="0" fieldPosition="0"/>
    </format>
    <format dxfId="134">
      <pivotArea field="0" type="button" dataOnly="0" labelOnly="1" outline="0" axis="axisRow" fieldPosition="0"/>
    </format>
    <format dxfId="133">
      <pivotArea dataOnly="0" labelOnly="1" fieldPosition="0">
        <references count="1">
          <reference field="0" count="0"/>
        </references>
      </pivotArea>
    </format>
    <format dxfId="132">
      <pivotArea dataOnly="0" labelOnly="1" grandRow="1" outline="0" fieldPosition="0"/>
    </format>
    <format dxfId="131">
      <pivotArea type="all" dataOnly="0" outline="0" fieldPosition="0"/>
    </format>
    <format dxfId="130">
      <pivotArea field="0" type="button" dataOnly="0" labelOnly="1" outline="0" axis="axisRow" fieldPosition="0"/>
    </format>
    <format dxfId="129">
      <pivotArea dataOnly="0" labelOnly="1" fieldPosition="0">
        <references count="1">
          <reference field="0" count="0"/>
        </references>
      </pivotArea>
    </format>
    <format dxfId="128">
      <pivotArea dataOnly="0" labelOnly="1" grandRow="1" outline="0" fieldPosition="0"/>
    </format>
    <format dxfId="127">
      <pivotArea outline="0" collapsedLevelsAreSubtotals="1" fieldPosition="0"/>
    </format>
  </formats>
  <chartFormats count="9">
    <chartFormat chart="1" format="6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" format="7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" format="8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2" format="1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2" format="13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2" format="14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es"/>
    <pivotHierarchy dragToData="1"/>
    <pivotHierarchy dragToRow="0" dragToCol="0" dragToPage="0" dragToData="1"/>
    <pivotHierarchy dragToRow="0" dragToCol="0" dragToPage="0" dragToData="1" caption="Totales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name="TablaDinámica2" cacheId="41" applyNumberFormats="0" applyBorderFormats="0" applyFontFormats="0" applyPatternFormats="0" applyAlignmentFormats="0" applyWidthHeightFormats="1" dataCaption="Valores" tag="91739f11-b719-4f71-982c-d978da9d930c" updatedVersion="6" minRefreshableVersion="3" useAutoFormatting="1" subtotalHiddenItems="1" itemPrintTitles="1" createdVersion="5" indent="0" outline="1" outlineData="1" multipleFieldFilters="0" chartFormat="3" rowHeaderCaption="Tipo">
  <location ref="E22:F25" firstHeaderRow="1" firstDataRow="1" firstDataCol="1"/>
  <pivotFields count="3"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Total" fld="2" baseField="0" baseItem="0" numFmtId="1"/>
  </dataFields>
  <formats count="9">
    <format dxfId="144">
      <pivotArea type="all" dataOnly="0" outline="0" fieldPosition="0"/>
    </format>
    <format dxfId="143">
      <pivotArea field="0" type="button" dataOnly="0" labelOnly="1" outline="0" axis="axisRow" fieldPosition="0"/>
    </format>
    <format dxfId="142">
      <pivotArea dataOnly="0" labelOnly="1" fieldPosition="0">
        <references count="1">
          <reference field="0" count="0"/>
        </references>
      </pivotArea>
    </format>
    <format dxfId="141">
      <pivotArea dataOnly="0" labelOnly="1" grandRow="1" outline="0" fieldPosition="0"/>
    </format>
    <format dxfId="140">
      <pivotArea type="all" dataOnly="0" outline="0" fieldPosition="0"/>
    </format>
    <format dxfId="139">
      <pivotArea field="0" type="button" dataOnly="0" labelOnly="1" outline="0" axis="axisRow" fieldPosition="0"/>
    </format>
    <format dxfId="138">
      <pivotArea dataOnly="0" labelOnly="1" fieldPosition="0">
        <references count="1">
          <reference field="0" count="0"/>
        </references>
      </pivotArea>
    </format>
    <format dxfId="137">
      <pivotArea dataOnly="0" labelOnly="1" grandRow="1" outline="0" fieldPosition="0"/>
    </format>
    <format dxfId="136">
      <pivotArea outline="0" collapsedLevelsAreSubtotals="1" fieldPosition="0"/>
    </format>
  </formats>
  <chartFormats count="1">
    <chartFormat chart="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"/>
    <pivotHierarchy dragToData="1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name="TablaDinámica1" cacheId="40" applyNumberFormats="0" applyBorderFormats="0" applyFontFormats="0" applyPatternFormats="0" applyAlignmentFormats="0" applyWidthHeightFormats="1" dataCaption="Valores" tag="f5518cb2-0ff8-4077-b687-599ea98bcb05" updatedVersion="6" minRefreshableVersion="3" useAutoFormatting="1" subtotalHiddenItems="1" itemPrintTitles="1" createdVersion="5" indent="0" outline="1" outlineData="1" multipleFieldFilters="0" chartFormat="3" rowHeaderCaption="Categoría">
  <location ref="E11:F15" firstHeaderRow="1" firstDataRow="1" firstDataCol="1"/>
  <pivotFields count="3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" fld="2" baseField="0" baseItem="0" numFmtId="1"/>
  </dataFields>
  <formats count="9">
    <format dxfId="153">
      <pivotArea type="all" dataOnly="0" outline="0" fieldPosition="0"/>
    </format>
    <format dxfId="152">
      <pivotArea field="0" type="button" dataOnly="0" labelOnly="1" outline="0" axis="axisRow" fieldPosition="0"/>
    </format>
    <format dxfId="151">
      <pivotArea dataOnly="0" labelOnly="1" fieldPosition="0">
        <references count="1">
          <reference field="0" count="0"/>
        </references>
      </pivotArea>
    </format>
    <format dxfId="150">
      <pivotArea dataOnly="0" labelOnly="1" grandRow="1" outline="0" fieldPosition="0"/>
    </format>
    <format dxfId="149">
      <pivotArea type="all" dataOnly="0" outline="0" fieldPosition="0"/>
    </format>
    <format dxfId="148">
      <pivotArea field="0" type="button" dataOnly="0" labelOnly="1" outline="0" axis="axisRow" fieldPosition="0"/>
    </format>
    <format dxfId="147">
      <pivotArea dataOnly="0" labelOnly="1" fieldPosition="0">
        <references count="1">
          <reference field="0" count="0"/>
        </references>
      </pivotArea>
    </format>
    <format dxfId="146">
      <pivotArea dataOnly="0" labelOnly="1" grandRow="1" outline="0" fieldPosition="0"/>
    </format>
    <format dxfId="145">
      <pivotArea outline="0" collapsedLevelsAreSubtotals="1" fieldPosition="0"/>
    </format>
  </formats>
  <chartFormats count="3"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"/>
    <pivotHierarchy dragToData="1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name="TablaDinámica1" cacheId="48" applyNumberFormats="0" applyBorderFormats="0" applyFontFormats="0" applyPatternFormats="0" applyAlignmentFormats="0" applyWidthHeightFormats="1" dataCaption="Valores" tag="ce882ace-8159-41dc-9733-ba3254402214" updatedVersion="6" minRefreshableVersion="3" useAutoFormatting="1" subtotalHiddenItems="1" itemPrintTitles="1" createdVersion="5" indent="0" outline="1" outlineData="1" multipleFieldFilters="0" chartFormat="2" rowHeaderCaption="Categoría">
  <location ref="E11:F15" firstHeaderRow="1" firstDataRow="1" firstDataCol="1"/>
  <pivotFields count="3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" fld="2" baseField="0" baseItem="0" numFmtId="164"/>
  </dataFields>
  <formats count="9">
    <format dxfId="108">
      <pivotArea type="all" dataOnly="0" outline="0" fieldPosition="0"/>
    </format>
    <format dxfId="107">
      <pivotArea field="0" type="button" dataOnly="0" labelOnly="1" outline="0" axis="axisRow" fieldPosition="0"/>
    </format>
    <format dxfId="106">
      <pivotArea dataOnly="0" labelOnly="1" fieldPosition="0">
        <references count="1">
          <reference field="0" count="0"/>
        </references>
      </pivotArea>
    </format>
    <format dxfId="105">
      <pivotArea dataOnly="0" labelOnly="1" grandRow="1" outline="0" fieldPosition="0"/>
    </format>
    <format dxfId="104">
      <pivotArea type="all" dataOnly="0" outline="0" fieldPosition="0"/>
    </format>
    <format dxfId="103">
      <pivotArea field="0" type="button" dataOnly="0" labelOnly="1" outline="0" axis="axisRow" fieldPosition="0"/>
    </format>
    <format dxfId="102">
      <pivotArea dataOnly="0" labelOnly="1" fieldPosition="0">
        <references count="1">
          <reference field="0" count="0"/>
        </references>
      </pivotArea>
    </format>
    <format dxfId="101">
      <pivotArea dataOnly="0" labelOnly="1" grandRow="1" outline="0" fieldPosition="0"/>
    </format>
    <format dxfId="100">
      <pivotArea outline="0" collapsedLevelsAreSubtotals="1" fieldPosition="0"/>
    </format>
  </formats>
  <chartFormats count="4">
    <chartFormat chart="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 caption="Total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7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name="TablaDinámica2" cacheId="47" applyNumberFormats="0" applyBorderFormats="0" applyFontFormats="0" applyPatternFormats="0" applyAlignmentFormats="0" applyWidthHeightFormats="1" dataCaption="Valores" tag="aca0028b-5edf-41df-a3bc-9b16215745f0" updatedVersion="6" minRefreshableVersion="3" useAutoFormatting="1" subtotalHiddenItems="1" itemPrintTitles="1" createdVersion="5" indent="0" outline="1" outlineData="1" multipleFieldFilters="0" chartFormat="2" rowHeaderCaption="Tipo">
  <location ref="E22:F25" firstHeaderRow="1" firstDataRow="1" firstDataCol="1"/>
  <pivotFields count="3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Total" fld="2" baseField="0" baseItem="0" numFmtId="164"/>
  </dataFields>
  <formats count="9">
    <format dxfId="117">
      <pivotArea type="all" dataOnly="0" outline="0" fieldPosition="0"/>
    </format>
    <format dxfId="116">
      <pivotArea field="0" type="button" dataOnly="0" labelOnly="1" outline="0" axis="axisRow" fieldPosition="0"/>
    </format>
    <format dxfId="115">
      <pivotArea dataOnly="0" labelOnly="1" fieldPosition="0">
        <references count="1">
          <reference field="0" count="0"/>
        </references>
      </pivotArea>
    </format>
    <format dxfId="114">
      <pivotArea dataOnly="0" labelOnly="1" grandRow="1" outline="0" fieldPosition="0"/>
    </format>
    <format dxfId="113">
      <pivotArea type="all" dataOnly="0" outline="0" fieldPosition="0"/>
    </format>
    <format dxfId="112">
      <pivotArea field="0" type="button" dataOnly="0" labelOnly="1" outline="0" axis="axisRow" fieldPosition="0"/>
    </format>
    <format dxfId="111">
      <pivotArea dataOnly="0" labelOnly="1" fieldPosition="0">
        <references count="1">
          <reference field="0" count="0"/>
        </references>
      </pivotArea>
    </format>
    <format dxfId="110">
      <pivotArea dataOnly="0" labelOnly="1" grandRow="1" outline="0" fieldPosition="0"/>
    </format>
    <format dxfId="109">
      <pivotArea outline="0" collapsedLevelsAreSubtotals="1" fieldPosition="0"/>
    </format>
  </formats>
  <chartFormats count="4"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 caption="Total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7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name="TablaDinámica3" cacheId="46" applyNumberFormats="0" applyBorderFormats="0" applyFontFormats="0" applyPatternFormats="0" applyAlignmentFormats="0" applyWidthHeightFormats="1" dataCaption="Valores" tag="eca4cc6e-45a7-4335-8ea0-9924b187d7c2" updatedVersion="6" minRefreshableVersion="3" useAutoFormatting="1" subtotalHiddenItems="1" colGrandTotals="0" itemPrintTitles="1" createdVersion="5" indent="0" outline="1" outlineData="1" multipleFieldFilters="0" chartFormat="2" rowHeaderCaption="Tipo" colHeaderCaption="Categoría">
  <location ref="G37:J41" firstHeaderRow="1" firstDataRow="2" firstDataCol="1"/>
  <pivotFields count="4">
    <pivotField axis="axisRow" allDrilled="1" subtotalTop="0" showAll="0" dataSourceSort="1" defaultSubtotal="0" defaultAttributeDrillState="1">
      <items count="2">
        <item x="0"/>
        <item x="1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>
      <x v="2"/>
    </i>
  </colItems>
  <dataFields count="1">
    <dataField name="Totales" fld="3" baseField="0" baseItem="0" numFmtId="164"/>
  </dataFields>
  <formats count="9">
    <format dxfId="126">
      <pivotArea type="all" dataOnly="0" outline="0" fieldPosition="0"/>
    </format>
    <format dxfId="125">
      <pivotArea field="0" type="button" dataOnly="0" labelOnly="1" outline="0" axis="axisRow" fieldPosition="0"/>
    </format>
    <format dxfId="124">
      <pivotArea dataOnly="0" labelOnly="1" fieldPosition="0">
        <references count="1">
          <reference field="0" count="0"/>
        </references>
      </pivotArea>
    </format>
    <format dxfId="123">
      <pivotArea dataOnly="0" labelOnly="1" grandRow="1" outline="0" fieldPosition="0"/>
    </format>
    <format dxfId="122">
      <pivotArea type="all" dataOnly="0" outline="0" fieldPosition="0"/>
    </format>
    <format dxfId="121">
      <pivotArea field="0" type="button" dataOnly="0" labelOnly="1" outline="0" axis="axisRow" fieldPosition="0"/>
    </format>
    <format dxfId="120">
      <pivotArea dataOnly="0" labelOnly="1" fieldPosition="0">
        <references count="1">
          <reference field="0" count="0"/>
        </references>
      </pivotArea>
    </format>
    <format dxfId="119">
      <pivotArea dataOnly="0" labelOnly="1" grandRow="1" outline="0" fieldPosition="0"/>
    </format>
    <format dxfId="118">
      <pivotArea outline="0" collapsedLevelsAreSubtotals="1" fieldPosition="0"/>
    </format>
  </formats>
  <chartFormats count="6">
    <chartFormat chart="1" format="6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" format="7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" format="8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 caption="Totales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7" showRowHeaders="1" showColHeaders="1" showRowStripes="0" showColStripes="0" showLastColumn="1"/>
  <rowHierarchiesUsage count="1">
    <rowHierarchyUsage hierarchyUsage="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name="TablaDinámica3" cacheId="54" applyNumberFormats="0" applyBorderFormats="0" applyFontFormats="0" applyPatternFormats="0" applyAlignmentFormats="0" applyWidthHeightFormats="1" dataCaption="Valores" tag="7008508c-2b29-465d-b2da-b413d53968e8" updatedVersion="6" minRefreshableVersion="3" useAutoFormatting="1" subtotalHiddenItems="1" colGrandTotals="0" itemPrintTitles="1" createdVersion="5" indent="0" outline="1" outlineData="1" multipleFieldFilters="0" chartFormat="2" rowHeaderCaption="Tipo" colHeaderCaption="Categoría">
  <location ref="E37:K42" firstHeaderRow="1" firstDataRow="3" firstDataCol="1"/>
  <pivotFields count="5">
    <pivotField axis="axisRow" allDrilled="1" subtotalTop="0" showAll="0" dataSourceSort="1" defaultSubtotal="0" defaultAttributeDrillState="1">
      <items count="2">
        <item x="0"/>
        <item x="1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Residentes" fld="3" baseField="0" baseItem="0"/>
    <dataField name="No Residentes" fld="4" baseField="0" baseItem="0"/>
  </dataFields>
  <formats count="9">
    <format dxfId="81">
      <pivotArea type="all" dataOnly="0" outline="0" fieldPosition="0"/>
    </format>
    <format dxfId="80">
      <pivotArea field="0" type="button" dataOnly="0" labelOnly="1" outline="0" axis="axisRow" fieldPosition="0"/>
    </format>
    <format dxfId="79">
      <pivotArea dataOnly="0" labelOnly="1" fieldPosition="0">
        <references count="1">
          <reference field="0" count="0"/>
        </references>
      </pivotArea>
    </format>
    <format dxfId="78">
      <pivotArea dataOnly="0" labelOnly="1" grandRow="1" outline="0" fieldPosition="0"/>
    </format>
    <format dxfId="77">
      <pivotArea type="all" dataOnly="0" outline="0" fieldPosition="0"/>
    </format>
    <format dxfId="76">
      <pivotArea field="0" type="button" dataOnly="0" labelOnly="1" outline="0" axis="axisRow" fieldPosition="0"/>
    </format>
    <format dxfId="75">
      <pivotArea dataOnly="0" labelOnly="1" fieldPosition="0">
        <references count="1">
          <reference field="0" count="0"/>
        </references>
      </pivotArea>
    </format>
    <format dxfId="74">
      <pivotArea dataOnly="0" labelOnly="1" grandRow="1" outline="0" fieldPosition="0"/>
    </format>
    <format dxfId="73">
      <pivotArea outline="0" collapsedLevelsAreSubtotals="1" fieldPosition="0"/>
    </format>
  </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 caption="Residentes"/>
    <pivotHierarchy dragToData="1" caption="No Resident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8" showRowHeaders="1" showColHeaders="1" showRowStripes="0" showColStripes="0" showLastColumn="1"/>
  <rowHierarchiesUsage count="1">
    <rowHierarchyUsage hierarchyUsage="2"/>
  </rowHierarchiesUsage>
  <colHierarchiesUsage count="2">
    <colHierarchyUsage hierarchyUsage="1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name="TablaDinámica1" cacheId="52" applyNumberFormats="0" applyBorderFormats="0" applyFontFormats="0" applyPatternFormats="0" applyAlignmentFormats="0" applyWidthHeightFormats="1" dataCaption="Valores" tag="7247daa0-72c9-4b8d-ac38-5c27202591c6" updatedVersion="6" minRefreshableVersion="3" useAutoFormatting="1" subtotalHiddenItems="1" itemPrintTitles="1" createdVersion="5" indent="0" outline="1" outlineData="1" multipleFieldFilters="0" chartFormat="2" rowHeaderCaption="Categoría">
  <location ref="E11:G15" firstHeaderRow="0" firstDataRow="1" firstDataCol="1"/>
  <pivotFields count="4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Residentes" fld="2" baseField="0" baseItem="0"/>
    <dataField name="No Residentes" fld="3" baseField="0" baseItem="0"/>
  </dataFields>
  <formats count="9">
    <format dxfId="90">
      <pivotArea type="all" dataOnly="0" outline="0" fieldPosition="0"/>
    </format>
    <format dxfId="89">
      <pivotArea field="0" type="button" dataOnly="0" labelOnly="1" outline="0" axis="axisRow" fieldPosition="0"/>
    </format>
    <format dxfId="88">
      <pivotArea dataOnly="0" labelOnly="1" fieldPosition="0">
        <references count="1">
          <reference field="0" count="0"/>
        </references>
      </pivotArea>
    </format>
    <format dxfId="87">
      <pivotArea dataOnly="0" labelOnly="1" grandRow="1" outline="0" fieldPosition="0"/>
    </format>
    <format dxfId="86">
      <pivotArea type="all" dataOnly="0" outline="0" fieldPosition="0"/>
    </format>
    <format dxfId="85">
      <pivotArea field="0" type="button" dataOnly="0" labelOnly="1" outline="0" axis="axisRow" fieldPosition="0"/>
    </format>
    <format dxfId="84">
      <pivotArea dataOnly="0" labelOnly="1" fieldPosition="0">
        <references count="1">
          <reference field="0" count="0"/>
        </references>
      </pivotArea>
    </format>
    <format dxfId="83">
      <pivotArea dataOnly="0" labelOnly="1" grandRow="1" outline="0" fieldPosition="0"/>
    </format>
    <format dxfId="82">
      <pivotArea outline="0" collapsedLevelsAreSubtotals="1" fieldPosition="0"/>
    </format>
  </formats>
  <chartFormats count="2">
    <chartFormat chart="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 caption="Residentes"/>
    <pivotHierarchy dragToData="1" caption="No Resident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8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name="TablaDinámica2" cacheId="53" applyNumberFormats="0" applyBorderFormats="0" applyFontFormats="0" applyPatternFormats="0" applyAlignmentFormats="0" applyWidthHeightFormats="1" dataCaption="Valores" tag="4d211bb5-f9e9-4349-9fee-46f225dc42e7" updatedVersion="6" minRefreshableVersion="3" useAutoFormatting="1" subtotalHiddenItems="1" itemPrintTitles="1" createdVersion="5" indent="0" outline="1" outlineData="1" multipleFieldFilters="0" chartFormat="2" rowHeaderCaption="Tipo">
  <location ref="E24:G27" firstHeaderRow="0" firstDataRow="1" firstDataCol="1"/>
  <pivotFields count="4"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Residentes" fld="2" baseField="0" baseItem="0"/>
    <dataField name="No Residentes" fld="3" baseField="0" baseItem="0"/>
  </dataFields>
  <formats count="9">
    <format dxfId="99">
      <pivotArea type="all" dataOnly="0" outline="0" fieldPosition="0"/>
    </format>
    <format dxfId="98">
      <pivotArea field="0" type="button" dataOnly="0" labelOnly="1" outline="0" axis="axisRow" fieldPosition="0"/>
    </format>
    <format dxfId="97">
      <pivotArea dataOnly="0" labelOnly="1" fieldPosition="0">
        <references count="1">
          <reference field="0" count="0"/>
        </references>
      </pivotArea>
    </format>
    <format dxfId="96">
      <pivotArea dataOnly="0" labelOnly="1" grandRow="1" outline="0" fieldPosition="0"/>
    </format>
    <format dxfId="95">
      <pivotArea type="all" dataOnly="0" outline="0" fieldPosition="0"/>
    </format>
    <format dxfId="94">
      <pivotArea field="0" type="button" dataOnly="0" labelOnly="1" outline="0" axis="axisRow" fieldPosition="0"/>
    </format>
    <format dxfId="93">
      <pivotArea dataOnly="0" labelOnly="1" fieldPosition="0">
        <references count="1">
          <reference field="0" count="0"/>
        </references>
      </pivotArea>
    </format>
    <format dxfId="92">
      <pivotArea dataOnly="0" labelOnly="1" grandRow="1" outline="0" fieldPosition="0"/>
    </format>
    <format dxfId="91">
      <pivotArea outline="0" collapsedLevelsAreSubtotals="1" fieldPosition="0"/>
    </format>
  </formats>
  <chartFormats count="2"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 caption="Residentes"/>
    <pivotHierarchy dragToData="1" caption="No Resident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8" showRowHeaders="1" showColHeaders="1" showRowStripes="0" showColStripes="0" showLastColumn="1"/>
  <rowHierarchiesUsage count="1"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name="TablaDinámica3" cacheId="51" applyNumberFormats="0" applyBorderFormats="0" applyFontFormats="0" applyPatternFormats="0" applyAlignmentFormats="0" applyWidthHeightFormats="1" dataCaption="Valores" tag="9d38ec27-b64f-47d1-8202-7c58f6c58df3" updatedVersion="6" minRefreshableVersion="3" useAutoFormatting="1" subtotalHiddenItems="1" colGrandTotals="0" itemPrintTitles="1" createdVersion="5" indent="0" outline="1" outlineData="1" multipleFieldFilters="0" chartFormat="2" rowHeaderCaption="Tipo" colHeaderCaption="Categoría">
  <location ref="E37:K42" firstHeaderRow="1" firstDataRow="3" firstDataCol="1"/>
  <pivotFields count="5">
    <pivotField axis="axisRow" allDrilled="1" subtotalTop="0" showAll="0" dataSourceSort="1" defaultSubtotal="0" defaultAttributeDrillState="1">
      <items count="2">
        <item x="0"/>
        <item x="1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Residentes" fld="3" baseField="0" baseItem="0"/>
    <dataField name="No Residentes" fld="4" baseField="0" baseItem="0"/>
  </dataFields>
  <formats count="9">
    <format dxfId="54">
      <pivotArea type="all" dataOnly="0" outline="0" fieldPosition="0"/>
    </format>
    <format dxfId="53">
      <pivotArea field="0" type="button" dataOnly="0" labelOnly="1" outline="0" axis="axisRow" fieldPosition="0"/>
    </format>
    <format dxfId="52">
      <pivotArea dataOnly="0" labelOnly="1" fieldPosition="0">
        <references count="1">
          <reference field="0" count="0"/>
        </references>
      </pivotArea>
    </format>
    <format dxfId="51">
      <pivotArea dataOnly="0" labelOnly="1" grandRow="1" outline="0" fieldPosition="0"/>
    </format>
    <format dxfId="50">
      <pivotArea type="all" dataOnly="0" outline="0" fieldPosition="0"/>
    </format>
    <format dxfId="49">
      <pivotArea field="0" type="button" dataOnly="0" labelOnly="1" outline="0" axis="axisRow" fieldPosition="0"/>
    </format>
    <format dxfId="48">
      <pivotArea dataOnly="0" labelOnly="1" fieldPosition="0">
        <references count="1">
          <reference field="0" count="0"/>
        </references>
      </pivotArea>
    </format>
    <format dxfId="47">
      <pivotArea dataOnly="0" labelOnly="1" grandRow="1" outline="0" fieldPosition="0"/>
    </format>
    <format dxfId="46">
      <pivotArea outline="0" collapsedLevelsAreSubtotals="1" fieldPosition="0"/>
    </format>
  </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 caption="Residentes"/>
    <pivotHierarchy dragToData="1" caption="No Residentes"/>
    <pivotHierarchy dragToData="1"/>
    <pivotHierarchy dragToData="1" caption="Residentes"/>
    <pivotHierarchy dragToData="1" caption="No Residentes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9" showRowHeaders="1" showColHeaders="1" showRowStripes="0" showColStripes="0" showLastColumn="1"/>
  <rowHierarchiesUsage count="1">
    <rowHierarchyUsage hierarchyUsage="2"/>
  </rowHierarchiesUsage>
  <colHierarchiesUsage count="2">
    <colHierarchyUsage hierarchyUsage="1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laDinámica1" cacheId="57" applyNumberFormats="0" applyBorderFormats="0" applyFontFormats="0" applyPatternFormats="0" applyAlignmentFormats="0" applyWidthHeightFormats="1" dataCaption="Valores" tag="da51215b-14eb-432b-b7d6-d18163f84c48" updatedVersion="6" minRefreshableVersion="3" useAutoFormatting="1" subtotalHiddenItems="1" itemPrintTitles="1" createdVersion="5" indent="0" outline="1" outlineData="1" multipleFieldFilters="0" chartFormat="1" rowHeaderCaption="Categoría">
  <location ref="E11:F15" firstHeaderRow="1" firstDataRow="1" firstDataCol="1"/>
  <pivotFields count="3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asa" fld="1" subtotal="count" baseField="0" baseItem="0" numFmtId="10"/>
  </dataFields>
  <formats count="9">
    <format dxfId="225">
      <pivotArea type="all" dataOnly="0" outline="0" fieldPosition="0"/>
    </format>
    <format dxfId="224">
      <pivotArea field="0" type="button" dataOnly="0" labelOnly="1" outline="0" axis="axisRow" fieldPosition="0"/>
    </format>
    <format dxfId="223">
      <pivotArea dataOnly="0" labelOnly="1" fieldPosition="0">
        <references count="1">
          <reference field="0" count="0"/>
        </references>
      </pivotArea>
    </format>
    <format dxfId="222">
      <pivotArea dataOnly="0" labelOnly="1" grandRow="1" outline="0" fieldPosition="0"/>
    </format>
    <format dxfId="221">
      <pivotArea type="all" dataOnly="0" outline="0" fieldPosition="0"/>
    </format>
    <format dxfId="220">
      <pivotArea field="0" type="button" dataOnly="0" labelOnly="1" outline="0" axis="axisRow" fieldPosition="0"/>
    </format>
    <format dxfId="219">
      <pivotArea dataOnly="0" labelOnly="1" fieldPosition="0">
        <references count="1">
          <reference field="0" count="0"/>
        </references>
      </pivotArea>
    </format>
    <format dxfId="218">
      <pivotArea dataOnly="0" labelOnly="1" grandRow="1" outline="0" fieldPosition="0"/>
    </format>
    <format dxfId="217">
      <pivotArea outline="0" collapsedLevelsAreSubtotals="1" fieldPosition="0"/>
    </format>
  </format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caption="Tasa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0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name="TablaDinámica2" cacheId="50" applyNumberFormats="0" applyBorderFormats="0" applyFontFormats="0" applyPatternFormats="0" applyAlignmentFormats="0" applyWidthHeightFormats="1" dataCaption="Valores" tag="d18ba025-b22d-404c-9936-87b49cf2adc1" updatedVersion="6" minRefreshableVersion="3" useAutoFormatting="1" subtotalHiddenItems="1" itemPrintTitles="1" createdVersion="5" indent="0" outline="1" outlineData="1" multipleFieldFilters="0" chartFormat="3" rowHeaderCaption="Tipo">
  <location ref="E24:G27" firstHeaderRow="0" firstDataRow="1" firstDataCol="1"/>
  <pivotFields count="4"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Residentes" fld="2" baseField="0" baseItem="0"/>
    <dataField name="No Residentes" fld="3" baseField="0" baseItem="0"/>
  </dataFields>
  <formats count="9">
    <format dxfId="63">
      <pivotArea type="all" dataOnly="0" outline="0" fieldPosition="0"/>
    </format>
    <format dxfId="62">
      <pivotArea field="0" type="button" dataOnly="0" labelOnly="1" outline="0" axis="axisRow" fieldPosition="0"/>
    </format>
    <format dxfId="61">
      <pivotArea dataOnly="0" labelOnly="1" fieldPosition="0">
        <references count="1">
          <reference field="0" count="0"/>
        </references>
      </pivotArea>
    </format>
    <format dxfId="60">
      <pivotArea dataOnly="0" labelOnly="1" grandRow="1" outline="0" fieldPosition="0"/>
    </format>
    <format dxfId="59">
      <pivotArea type="all" dataOnly="0" outline="0" fieldPosition="0"/>
    </format>
    <format dxfId="58">
      <pivotArea field="0" type="button" dataOnly="0" labelOnly="1" outline="0" axis="axisRow" fieldPosition="0"/>
    </format>
    <format dxfId="57">
      <pivotArea dataOnly="0" labelOnly="1" fieldPosition="0">
        <references count="1">
          <reference field="0" count="0"/>
        </references>
      </pivotArea>
    </format>
    <format dxfId="56">
      <pivotArea dataOnly="0" labelOnly="1" grandRow="1" outline="0" fieldPosition="0"/>
    </format>
    <format dxfId="55">
      <pivotArea outline="0" collapsedLevelsAreSubtotals="1" fieldPosition="0"/>
    </format>
  </formats>
  <chartFormats count="2"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 caption="Residentes"/>
    <pivotHierarchy dragToData="1" caption="No Residentes"/>
    <pivotHierarchy dragToData="1"/>
    <pivotHierarchy dragToData="1" caption="Residentes"/>
    <pivotHierarchy dragToData="1" caption="No Residentes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9" showRowHeaders="1" showColHeaders="1" showRowStripes="0" showColStripes="0" showLastColumn="1"/>
  <rowHierarchiesUsage count="1"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name="TablaDinámica1" cacheId="49" applyNumberFormats="0" applyBorderFormats="0" applyFontFormats="0" applyPatternFormats="0" applyAlignmentFormats="0" applyWidthHeightFormats="1" dataCaption="Valores" tag="299225d0-b3da-4da7-be7f-7e80e98569e9" updatedVersion="6" minRefreshableVersion="3" useAutoFormatting="1" subtotalHiddenItems="1" itemPrintTitles="1" createdVersion="5" indent="0" outline="1" outlineData="1" multipleFieldFilters="0" chartFormat="3" rowHeaderCaption="Categoría">
  <location ref="E11:G15" firstHeaderRow="0" firstDataRow="1" firstDataCol="1"/>
  <pivotFields count="4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Residentes" fld="2" baseField="0" baseItem="0"/>
    <dataField name="No Residentes" fld="3" baseField="0" baseItem="0"/>
  </dataFields>
  <formats count="9">
    <format dxfId="72">
      <pivotArea type="all" dataOnly="0" outline="0" fieldPosition="0"/>
    </format>
    <format dxfId="71">
      <pivotArea field="0" type="button" dataOnly="0" labelOnly="1" outline="0" axis="axisRow" fieldPosition="0"/>
    </format>
    <format dxfId="70">
      <pivotArea dataOnly="0" labelOnly="1" fieldPosition="0">
        <references count="1">
          <reference field="0" count="0"/>
        </references>
      </pivotArea>
    </format>
    <format dxfId="69">
      <pivotArea dataOnly="0" labelOnly="1" grandRow="1" outline="0" fieldPosition="0"/>
    </format>
    <format dxfId="68">
      <pivotArea type="all" dataOnly="0" outline="0" fieldPosition="0"/>
    </format>
    <format dxfId="67">
      <pivotArea field="0" type="button" dataOnly="0" labelOnly="1" outline="0" axis="axisRow" fieldPosition="0"/>
    </format>
    <format dxfId="66">
      <pivotArea dataOnly="0" labelOnly="1" fieldPosition="0">
        <references count="1">
          <reference field="0" count="0"/>
        </references>
      </pivotArea>
    </format>
    <format dxfId="65">
      <pivotArea dataOnly="0" labelOnly="1" grandRow="1" outline="0" fieldPosition="0"/>
    </format>
    <format dxfId="64">
      <pivotArea outline="0" collapsedLevelsAreSubtotals="1" fieldPosition="0"/>
    </format>
  </formats>
  <chartFormats count="2">
    <chartFormat chart="2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 caption="Residentes"/>
    <pivotHierarchy dragToData="1" caption="No Residentes"/>
    <pivotHierarchy dragToData="1"/>
    <pivotHierarchy dragToData="1" caption="Residentes"/>
    <pivotHierarchy dragToData="1" caption="No Residentes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9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name="TablaDinámica1" cacheId="60" applyNumberFormats="0" applyBorderFormats="0" applyFontFormats="0" applyPatternFormats="0" applyAlignmentFormats="0" applyWidthHeightFormats="1" dataCaption="Valores" tag="5c79f7e3-c0a5-4e0f-b85f-245b2e63d7d7" updatedVersion="6" minRefreshableVersion="3" useAutoFormatting="1" subtotalHiddenItems="1" itemPrintTitles="1" createdVersion="5" indent="0" outline="1" outlineData="1" multipleFieldFilters="0" chartFormat="3" rowHeaderCaption="Categoría">
  <location ref="F24:J32" firstHeaderRow="1" firstDataRow="2" firstDataCol="1"/>
  <pivotFields count="4"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3">
        <item x="0"/>
        <item x="1"/>
        <item x="2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Establecimientos" fld="2" subtotal="count" baseField="0" baseItem="0" numFmtId="1"/>
  </dataFields>
  <formats count="5">
    <format dxfId="31">
      <pivotArea type="all" dataOnly="0" outline="0" fieldPosition="0"/>
    </format>
    <format dxfId="30">
      <pivotArea dataOnly="0" labelOnly="1" grandRow="1" outline="0" fieldPosition="0"/>
    </format>
    <format dxfId="29">
      <pivotArea type="all" dataOnly="0" outline="0" fieldPosition="0"/>
    </format>
    <format dxfId="28">
      <pivotArea dataOnly="0" labelOnly="1" grandRow="1" outline="0" fieldPosition="0"/>
    </format>
    <format dxfId="27">
      <pivotArea outline="0" collapsedLevelsAreSubtotals="1" fieldPosition="0"/>
    </format>
  </formats>
  <chartFormats count="9"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2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2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stablecimientos"/>
    <pivotHierarchy dragToData="1"/>
    <pivotHierarchy dragToData="1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1">
    <rowHierarchyUsage hierarchyUsage="0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name="TablaDinámica3" cacheId="58" applyNumberFormats="0" applyBorderFormats="0" applyFontFormats="0" applyPatternFormats="0" applyAlignmentFormats="0" applyWidthHeightFormats="1" dataCaption="Valores" tag="7eebe318-e625-461f-9d04-4fc51114b87c" updatedVersion="6" minRefreshableVersion="3" useAutoFormatting="1" subtotalHiddenItems="1" colGrandTotals="0" itemPrintTitles="1" createdVersion="5" indent="0" outline="1" outlineData="1" multipleFieldFilters="0" chartFormat="3" rowHeaderCaption="Tipo" colHeaderCaption="Categoría">
  <location ref="E13:H20" firstHeaderRow="1" firstDataRow="2" firstDataCol="1"/>
  <pivotFields count="4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3">
    <i>
      <x/>
    </i>
    <i>
      <x v="1"/>
    </i>
    <i>
      <x v="2"/>
    </i>
  </colItems>
  <dataFields count="1">
    <dataField name="Establecimientos" fld="3" subtotal="count" baseField="0" baseItem="0" numFmtId="1"/>
  </dataFields>
  <formats count="9">
    <format dxfId="40">
      <pivotArea type="all" dataOnly="0" outline="0" fieldPosition="0"/>
    </format>
    <format dxfId="39">
      <pivotArea field="0" type="button" dataOnly="0" labelOnly="1" outline="0" axis="axisRow" fieldPosition="0"/>
    </format>
    <format dxfId="38">
      <pivotArea dataOnly="0" labelOnly="1" fieldPosition="0">
        <references count="1">
          <reference field="0" count="0"/>
        </references>
      </pivotArea>
    </format>
    <format dxfId="37">
      <pivotArea dataOnly="0" labelOnly="1" grandRow="1" outline="0" fieldPosition="0"/>
    </format>
    <format dxfId="36">
      <pivotArea type="all" dataOnly="0" outline="0" fieldPosition="0"/>
    </format>
    <format dxfId="35">
      <pivotArea field="0" type="button" dataOnly="0" labelOnly="1" outline="0" axis="axisRow" fieldPosition="0"/>
    </format>
    <format dxfId="34">
      <pivotArea dataOnly="0" labelOnly="1" fieldPosition="0">
        <references count="1">
          <reference field="0" count="0"/>
        </references>
      </pivotArea>
    </format>
    <format dxfId="33">
      <pivotArea dataOnly="0" labelOnly="1" grandRow="1" outline="0" fieldPosition="0"/>
    </format>
    <format dxfId="32">
      <pivotArea outline="0" collapsedLevelsAreSubtotals="1" fieldPosition="0"/>
    </format>
  </formats>
  <chartFormats count="9">
    <chartFormat chart="1" format="6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" format="7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" format="8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2" format="15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2" format="16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2" format="17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stablecimientos"/>
    <pivotHierarchy dragToData="1"/>
    <pivotHierarchy dragToData="1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1">
    <rowHierarchyUsage hierarchyUsage="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name="TablaDinámica2" cacheId="59" applyNumberFormats="0" applyBorderFormats="0" applyFontFormats="0" applyPatternFormats="0" applyAlignmentFormats="0" applyWidthHeightFormats="1" dataCaption="Valores" tag="7f334de2-ba15-4608-be76-a291ab65db70" updatedVersion="6" minRefreshableVersion="3" useAutoFormatting="1" subtotalHiddenItems="1" itemPrintTitles="1" createdVersion="5" indent="0" outline="1" outlineData="1" multipleFieldFilters="0" chartFormat="3" rowHeaderCaption="Tipo">
  <location ref="F36:L44" firstHeaderRow="1" firstDataRow="2" firstDataCol="1"/>
  <pivotFields count="4"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Establecimientos" fld="2" subtotal="count" baseField="0" baseItem="0" numFmtId="1"/>
  </dataFields>
  <formats count="5">
    <format dxfId="45">
      <pivotArea type="all" dataOnly="0" outline="0" fieldPosition="0"/>
    </format>
    <format dxfId="44">
      <pivotArea dataOnly="0" labelOnly="1" grandRow="1" outline="0" fieldPosition="0"/>
    </format>
    <format dxfId="43">
      <pivotArea type="all" dataOnly="0" outline="0" fieldPosition="0"/>
    </format>
    <format dxfId="42">
      <pivotArea dataOnly="0" labelOnly="1" grandRow="1" outline="0" fieldPosition="0"/>
    </format>
    <format dxfId="41">
      <pivotArea outline="0" collapsedLevelsAreSubtotals="1" fieldPosition="0"/>
    </format>
  </formats>
  <chartFormats count="4">
    <chartFormat chart="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stablecimientos"/>
    <pivotHierarchy dragToData="1"/>
    <pivotHierarchy dragToData="1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1">
    <rowHierarchyUsage hierarchyUsage="0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name="TablaDinámica1" cacheId="61" applyNumberFormats="0" applyBorderFormats="0" applyFontFormats="0" applyPatternFormats="0" applyAlignmentFormats="0" applyWidthHeightFormats="1" dataCaption="Valores" tag="d7b0547c-a60c-4647-9389-531bfa9cce55" updatedVersion="6" minRefreshableVersion="3" useAutoFormatting="1" subtotalHiddenItems="1" itemPrintTitles="1" createdVersion="5" indent="0" outline="1" outlineData="1" multipleFieldFilters="0" chartFormat="3" rowHeaderCaption="Categoría">
  <location ref="E11:F15" firstHeaderRow="1" firstDataRow="1" firstDataCol="1"/>
  <pivotFields count="3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" fld="2" baseField="0" baseItem="0" numFmtId="1"/>
  </dataFields>
  <formats count="9">
    <format dxfId="8">
      <pivotArea type="all" dataOnly="0" outline="0" fieldPosition="0"/>
    </format>
    <format dxfId="7">
      <pivotArea field="0" type="button" dataOnly="0" labelOnly="1" outline="0" axis="axisRow" fieldPosition="0"/>
    </format>
    <format dxfId="6">
      <pivotArea dataOnly="0" labelOnly="1" fieldPosition="0">
        <references count="1">
          <reference field="0" count="0"/>
        </references>
      </pivotArea>
    </format>
    <format dxfId="5">
      <pivotArea dataOnly="0" labelOnly="1" grandRow="1" outline="0" fieldPosition="0"/>
    </format>
    <format dxfId="4">
      <pivotArea type="all" dataOnly="0" outline="0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outline="0" collapsedLevelsAreSubtotals="1" fieldPosition="0"/>
    </format>
  </formats>
  <chartFormats count="4"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1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name="TablaDinámica3" cacheId="63" applyNumberFormats="0" applyBorderFormats="0" applyFontFormats="0" applyPatternFormats="0" applyAlignmentFormats="0" applyWidthHeightFormats="1" dataCaption="Valores" tag="101b0388-d78e-49f6-9d77-9831c13afc3e" updatedVersion="6" minRefreshableVersion="3" useAutoFormatting="1" subtotalHiddenItems="1" colGrandTotals="0" itemPrintTitles="1" createdVersion="5" indent="0" outline="1" outlineData="1" multipleFieldFilters="0" chartFormat="3" rowHeaderCaption="Tipo" colHeaderCaption="Categoría">
  <location ref="G37:J44" firstHeaderRow="1" firstDataRow="2" firstDataCol="1"/>
  <pivotFields count="4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3">
    <i>
      <x/>
    </i>
    <i>
      <x v="1"/>
    </i>
    <i>
      <x v="2"/>
    </i>
  </colItems>
  <dataFields count="1">
    <dataField name="Totales" fld="3" baseField="0" baseItem="0" numFmtId="1"/>
  </dataFields>
  <formats count="9">
    <format dxfId="17">
      <pivotArea type="all" dataOnly="0" outline="0" fieldPosition="0"/>
    </format>
    <format dxfId="16">
      <pivotArea field="0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Row="1" outline="0" fieldPosition="0"/>
    </format>
    <format dxfId="13">
      <pivotArea type="all" dataOnly="0" outline="0" fieldPosition="0"/>
    </format>
    <format dxfId="12">
      <pivotArea field="0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grandRow="1" outline="0" fieldPosition="0"/>
    </format>
    <format dxfId="9">
      <pivotArea outline="0" collapsedLevelsAreSubtotals="1" fieldPosition="0"/>
    </format>
  </formats>
  <chartFormats count="9">
    <chartFormat chart="1" format="6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" format="7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" format="8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2" format="15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2" format="16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2" format="17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es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1" showRowHeaders="1" showColHeaders="1" showRowStripes="0" showColStripes="0" showLastColumn="1"/>
  <rowHierarchiesUsage count="1">
    <rowHierarchyUsage hierarchyUsage="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name="TablaDinámica2" cacheId="62" applyNumberFormats="0" applyBorderFormats="0" applyFontFormats="0" applyPatternFormats="0" applyAlignmentFormats="0" applyWidthHeightFormats="1" dataCaption="Valores" tag="7f334de2-ba15-4608-be76-a291ab65db70" updatedVersion="6" minRefreshableVersion="3" useAutoFormatting="1" subtotalHiddenItems="1" itemPrintTitles="1" createdVersion="5" indent="0" outline="1" outlineData="1" multipleFieldFilters="0" chartFormat="3" rowHeaderCaption="Tipo">
  <location ref="E22:F28" firstHeaderRow="1" firstDataRow="1" firstDataCol="1"/>
  <pivotFields count="3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Total" fld="2" baseField="0" baseItem="0" numFmtId="1"/>
  </dataFields>
  <formats count="9">
    <format dxfId="26">
      <pivotArea type="all" dataOnly="0" outline="0" fieldPosition="0"/>
    </format>
    <format dxfId="25">
      <pivotArea field="0" type="button" dataOnly="0" labelOnly="1" outline="0" axis="axisRow" fieldPosition="0"/>
    </format>
    <format dxfId="24">
      <pivotArea dataOnly="0" labelOnly="1" fieldPosition="0">
        <references count="1">
          <reference field="0" count="0"/>
        </references>
      </pivotArea>
    </format>
    <format dxfId="23">
      <pivotArea dataOnly="0" labelOnly="1" grandRow="1" outline="0" fieldPosition="0"/>
    </format>
    <format dxfId="22">
      <pivotArea type="all" dataOnly="0" outline="0" fieldPosition="0"/>
    </format>
    <format dxfId="21">
      <pivotArea field="0" type="button" dataOnly="0" labelOnly="1" outline="0" axis="axisRow" fieldPosition="0"/>
    </format>
    <format dxfId="20">
      <pivotArea dataOnly="0" labelOnly="1" fieldPosition="0">
        <references count="1">
          <reference field="0" count="0"/>
        </references>
      </pivotArea>
    </format>
    <format dxfId="19">
      <pivotArea dataOnly="0" labelOnly="1" grandRow="1" outline="0" fieldPosition="0"/>
    </format>
    <format dxfId="18">
      <pivotArea outline="0" collapsedLevelsAreSubtotals="1" fieldPosition="0"/>
    </format>
  </formats>
  <chartFormats count="1">
    <chartFormat chart="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1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TablaDinámica3" cacheId="55" applyNumberFormats="0" applyBorderFormats="0" applyFontFormats="0" applyPatternFormats="0" applyAlignmentFormats="0" applyWidthHeightFormats="1" dataCaption="Valores" tag="2d0e98a5-1d3c-4419-a0ff-7c7a8a24b7c8" updatedVersion="6" minRefreshableVersion="3" useAutoFormatting="1" subtotalHiddenItems="1" colGrandTotals="0" itemPrintTitles="1" createdVersion="5" indent="0" outline="1" outlineData="1" multipleFieldFilters="0" chartFormat="1" rowHeaderCaption="Tipo" colHeaderCaption="Categoría">
  <location ref="G37:J41" firstHeaderRow="1" firstDataRow="2" firstDataCol="1"/>
  <pivotFields count="4"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</pivotFields>
  <rowFields count="1">
    <field x="0"/>
  </rowFields>
  <rowItems count="3">
    <i>
      <x/>
    </i>
    <i>
      <x v="1"/>
    </i>
    <i t="grand">
      <x/>
    </i>
  </rowItems>
  <colFields count="1">
    <field x="2"/>
  </colFields>
  <colItems count="3">
    <i>
      <x/>
    </i>
    <i>
      <x v="1"/>
    </i>
    <i>
      <x v="2"/>
    </i>
  </colItems>
  <dataFields count="1">
    <dataField name="Tasa" fld="1" subtotal="count" baseField="0" baseItem="0" numFmtId="10"/>
  </dataFields>
  <formats count="9">
    <format dxfId="234">
      <pivotArea type="all" dataOnly="0" outline="0" fieldPosition="0"/>
    </format>
    <format dxfId="233">
      <pivotArea field="0" type="button" dataOnly="0" labelOnly="1" outline="0" axis="axisRow" fieldPosition="0"/>
    </format>
    <format dxfId="232">
      <pivotArea dataOnly="0" labelOnly="1" fieldPosition="0">
        <references count="1">
          <reference field="0" count="0"/>
        </references>
      </pivotArea>
    </format>
    <format dxfId="231">
      <pivotArea dataOnly="0" labelOnly="1" grandRow="1" outline="0" fieldPosition="0"/>
    </format>
    <format dxfId="230">
      <pivotArea type="all" dataOnly="0" outline="0" fieldPosition="0"/>
    </format>
    <format dxfId="229">
      <pivotArea field="0" type="button" dataOnly="0" labelOnly="1" outline="0" axis="axisRow" fieldPosition="0"/>
    </format>
    <format dxfId="228">
      <pivotArea dataOnly="0" labelOnly="1" fieldPosition="0">
        <references count="1">
          <reference field="0" count="0"/>
        </references>
      </pivotArea>
    </format>
    <format dxfId="227">
      <pivotArea dataOnly="0" labelOnly="1" grandRow="1" outline="0" fieldPosition="0"/>
    </format>
    <format dxfId="226">
      <pivotArea outline="0" collapsedLevelsAreSubtotals="1" fieldPosition="0"/>
    </format>
  </format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caption="Tasa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0" showRowHeaders="1" showColHeaders="1" showRowStripes="0" showColStripes="0" showLastColumn="1"/>
  <rowHierarchiesUsage count="1">
    <rowHierarchyUsage hierarchyUsage="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TablaDinámica3" cacheId="38" applyNumberFormats="0" applyBorderFormats="0" applyFontFormats="0" applyPatternFormats="0" applyAlignmentFormats="0" applyWidthHeightFormats="1" dataCaption="Valores" tag="07bd4a47-2b36-4092-abfe-ccf5ed3be235" updatedVersion="6" minRefreshableVersion="3" useAutoFormatting="1" subtotalHiddenItems="1" colGrandTotals="0" itemPrintTitles="1" createdVersion="5" indent="0" outline="1" outlineData="1" multipleFieldFilters="0" chartFormat="2" rowHeaderCaption="Tipo" colHeaderCaption="Categoría">
  <location ref="F37:I41" firstHeaderRow="1" firstDataRow="2" firstDataCol="1"/>
  <pivotFields count="4">
    <pivotField axis="axisRow" allDrilled="1" subtotalTop="0" showAll="0" dataSourceSort="1" defaultSubtotal="0" defaultAttributeDrillState="1">
      <items count="2">
        <item x="0"/>
        <item x="1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>
      <x v="2"/>
    </i>
  </colItems>
  <dataFields count="1">
    <dataField name="Tarifas" fld="3" subtotal="count" baseField="0" baseItem="0" numFmtId="164"/>
  </dataFields>
  <formats count="9">
    <format dxfId="189">
      <pivotArea type="all" dataOnly="0" outline="0" fieldPosition="0"/>
    </format>
    <format dxfId="188">
      <pivotArea field="0" type="button" dataOnly="0" labelOnly="1" outline="0" axis="axisRow" fieldPosition="0"/>
    </format>
    <format dxfId="187">
      <pivotArea dataOnly="0" labelOnly="1" fieldPosition="0">
        <references count="1">
          <reference field="0" count="0"/>
        </references>
      </pivotArea>
    </format>
    <format dxfId="186">
      <pivotArea dataOnly="0" labelOnly="1" grandRow="1" outline="0" fieldPosition="0"/>
    </format>
    <format dxfId="185">
      <pivotArea type="all" dataOnly="0" outline="0" fieldPosition="0"/>
    </format>
    <format dxfId="184">
      <pivotArea field="0" type="button" dataOnly="0" labelOnly="1" outline="0" axis="axisRow" fieldPosition="0"/>
    </format>
    <format dxfId="183">
      <pivotArea dataOnly="0" labelOnly="1" fieldPosition="0">
        <references count="1">
          <reference field="0" count="0"/>
        </references>
      </pivotArea>
    </format>
    <format dxfId="182">
      <pivotArea dataOnly="0" labelOnly="1" grandRow="1" outline="0" fieldPosition="0"/>
    </format>
    <format dxfId="181">
      <pivotArea outline="0" collapsedLevelsAreSubtotals="1" fieldPosition="0"/>
    </format>
  </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 caption="Residentes"/>
    <pivotHierarchy dragToData="1" caption="No Resident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 caption="Tarifas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1">
    <rowHierarchyUsage hierarchyUsage="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TablaDinámica2" cacheId="64" applyNumberFormats="0" applyBorderFormats="0" applyFontFormats="0" applyPatternFormats="0" applyAlignmentFormats="0" applyWidthHeightFormats="1" dataCaption="Valores" tag="af19bc91-5390-424a-86aa-5ba462e4b868" updatedVersion="6" minRefreshableVersion="3" useAutoFormatting="1" subtotalHiddenItems="1" itemPrintTitles="1" createdVersion="5" indent="0" outline="1" outlineData="1" multipleFieldFilters="0" chartFormat="3" rowHeaderCaption="Tipo">
  <location ref="E24:F27" firstHeaderRow="1" firstDataRow="1" firstDataCol="1"/>
  <pivotFields count="3"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Tarifa" fld="2" subtotal="count" baseField="0" baseItem="0" numFmtId="164"/>
  </dataFields>
  <formats count="9">
    <format dxfId="198">
      <pivotArea type="all" dataOnly="0" outline="0" fieldPosition="0"/>
    </format>
    <format dxfId="197">
      <pivotArea field="0" type="button" dataOnly="0" labelOnly="1" outline="0" axis="axisRow" fieldPosition="0"/>
    </format>
    <format dxfId="196">
      <pivotArea dataOnly="0" labelOnly="1" fieldPosition="0">
        <references count="1">
          <reference field="0" count="0"/>
        </references>
      </pivotArea>
    </format>
    <format dxfId="195">
      <pivotArea dataOnly="0" labelOnly="1" grandRow="1" outline="0" fieldPosition="0"/>
    </format>
    <format dxfId="194">
      <pivotArea type="all" dataOnly="0" outline="0" fieldPosition="0"/>
    </format>
    <format dxfId="193">
      <pivotArea field="0" type="button" dataOnly="0" labelOnly="1" outline="0" axis="axisRow" fieldPosition="0"/>
    </format>
    <format dxfId="192">
      <pivotArea dataOnly="0" labelOnly="1" fieldPosition="0">
        <references count="1">
          <reference field="0" count="0"/>
        </references>
      </pivotArea>
    </format>
    <format dxfId="191">
      <pivotArea dataOnly="0" labelOnly="1" grandRow="1" outline="0" fieldPosition="0"/>
    </format>
    <format dxfId="190">
      <pivotArea outline="0" collapsedLevelsAreSubtotals="1" fieldPosition="0"/>
    </format>
  </formats>
  <chartFormats count="1"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 caption="Residentes"/>
    <pivotHierarchy dragToData="1" caption="No Resident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 caption="Tarifa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TablaDinámica1" cacheId="39" applyNumberFormats="0" applyBorderFormats="0" applyFontFormats="0" applyPatternFormats="0" applyAlignmentFormats="0" applyWidthHeightFormats="1" dataCaption="Valores" tag="fa4f6ee0-561e-4c08-a7c8-d58bf433cb3a" updatedVersion="6" minRefreshableVersion="3" useAutoFormatting="1" subtotalHiddenItems="1" itemPrintTitles="1" createdVersion="5" indent="0" outline="1" outlineData="1" multipleFieldFilters="0" chartFormat="3" rowHeaderCaption="Categoría">
  <location ref="E11:F15" firstHeaderRow="1" firstDataRow="1" firstDataCol="1"/>
  <pivotFields count="3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arifa" fld="2" subtotal="count" baseField="0" baseItem="0" numFmtId="164"/>
  </dataFields>
  <formats count="9">
    <format dxfId="207">
      <pivotArea type="all" dataOnly="0" outline="0" fieldPosition="0"/>
    </format>
    <format dxfId="206">
      <pivotArea field="0" type="button" dataOnly="0" labelOnly="1" outline="0" axis="axisRow" fieldPosition="0"/>
    </format>
    <format dxfId="205">
      <pivotArea dataOnly="0" labelOnly="1" fieldPosition="0">
        <references count="1">
          <reference field="0" count="0"/>
        </references>
      </pivotArea>
    </format>
    <format dxfId="204">
      <pivotArea dataOnly="0" labelOnly="1" grandRow="1" outline="0" fieldPosition="0"/>
    </format>
    <format dxfId="203">
      <pivotArea type="all" dataOnly="0" outline="0" fieldPosition="0"/>
    </format>
    <format dxfId="202">
      <pivotArea field="0" type="button" dataOnly="0" labelOnly="1" outline="0" axis="axisRow" fieldPosition="0"/>
    </format>
    <format dxfId="201">
      <pivotArea dataOnly="0" labelOnly="1" fieldPosition="0">
        <references count="1">
          <reference field="0" count="0"/>
        </references>
      </pivotArea>
    </format>
    <format dxfId="200">
      <pivotArea dataOnly="0" labelOnly="1" grandRow="1" outline="0" fieldPosition="0"/>
    </format>
    <format dxfId="199">
      <pivotArea outline="0" collapsedLevelsAreSubtotals="1" fieldPosition="0"/>
    </format>
  </formats>
  <chartFormats count="3">
    <chartFormat chart="2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 caption="Residentes"/>
    <pivotHierarchy dragToData="1" caption="No Resident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 caption="Tarifa"/>
    <pivotHierarchy dragToRow="0" dragToCol="0" dragToPage="0" dragToData="1"/>
    <pivotHierarchy dragToRow="0" dragToCol="0" dragToPage="0" dragToData="1"/>
  </pivotHierarchies>
  <pivotTableStyleInfo name="PivotStyleLight15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name="TablaDinámica2" cacheId="44" applyNumberFormats="0" applyBorderFormats="0" applyFontFormats="0" applyPatternFormats="0" applyAlignmentFormats="0" applyWidthHeightFormats="1" dataCaption="Valores" tag="7f334de2-ba15-4608-be76-a291ab65db70" updatedVersion="6" minRefreshableVersion="3" useAutoFormatting="1" subtotalHiddenItems="1" itemPrintTitles="1" createdVersion="5" indent="0" outline="1" outlineData="1" multipleFieldFilters="0" chartFormat="2" rowHeaderCaption="Tipo">
  <location ref="E22:F28" firstHeaderRow="1" firstDataRow="1" firstDataCol="1"/>
  <pivotFields count="3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Total" fld="2" subtotal="count" baseField="0" baseItem="0" numFmtId="2"/>
  </dataFields>
  <formats count="9">
    <format dxfId="162">
      <pivotArea type="all" dataOnly="0" outline="0" fieldPosition="0"/>
    </format>
    <format dxfId="161">
      <pivotArea field="0" type="button" dataOnly="0" labelOnly="1" outline="0" axis="axisRow" fieldPosition="0"/>
    </format>
    <format dxfId="160">
      <pivotArea dataOnly="0" labelOnly="1" fieldPosition="0">
        <references count="1">
          <reference field="0" count="0"/>
        </references>
      </pivotArea>
    </format>
    <format dxfId="159">
      <pivotArea dataOnly="0" labelOnly="1" grandRow="1" outline="0" fieldPosition="0"/>
    </format>
    <format dxfId="158">
      <pivotArea type="all" dataOnly="0" outline="0" fieldPosition="0"/>
    </format>
    <format dxfId="157">
      <pivotArea field="0" type="button" dataOnly="0" labelOnly="1" outline="0" axis="axisRow" fieldPosition="0"/>
    </format>
    <format dxfId="156">
      <pivotArea dataOnly="0" labelOnly="1" fieldPosition="0">
        <references count="1">
          <reference field="0" count="0"/>
        </references>
      </pivotArea>
    </format>
    <format dxfId="155">
      <pivotArea dataOnly="0" labelOnly="1" grandRow="1" outline="0" fieldPosition="0"/>
    </format>
    <format dxfId="154">
      <pivotArea outline="0" collapsedLevelsAreSubtotals="1" fieldPosition="0"/>
    </format>
  </formats>
  <chartFormats count="1"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1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name="TablaDinámica3" cacheId="43" applyNumberFormats="0" applyBorderFormats="0" applyFontFormats="0" applyPatternFormats="0" applyAlignmentFormats="0" applyWidthHeightFormats="1" dataCaption="Valores" tag="8494e8ef-ce86-43d9-8544-142659bd70a9" updatedVersion="6" minRefreshableVersion="3" useAutoFormatting="1" subtotalHiddenItems="1" colGrandTotals="0" itemPrintTitles="1" createdVersion="5" indent="0" outline="1" outlineData="1" multipleFieldFilters="0" chartFormat="2" rowHeaderCaption="Tipo" colHeaderCaption="Categoría">
  <location ref="G37:J44" firstHeaderRow="1" firstDataRow="2" firstDataCol="1"/>
  <pivotFields count="4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3">
    <i>
      <x/>
    </i>
    <i>
      <x v="1"/>
    </i>
    <i>
      <x v="2"/>
    </i>
  </colItems>
  <dataFields count="1">
    <dataField name="Total" fld="3" subtotal="count" baseField="0" baseItem="0" numFmtId="2"/>
  </dataFields>
  <formats count="9">
    <format dxfId="171">
      <pivotArea type="all" dataOnly="0" outline="0" fieldPosition="0"/>
    </format>
    <format dxfId="170">
      <pivotArea field="0" type="button" dataOnly="0" labelOnly="1" outline="0" axis="axisRow" fieldPosition="0"/>
    </format>
    <format dxfId="169">
      <pivotArea dataOnly="0" labelOnly="1" fieldPosition="0">
        <references count="1">
          <reference field="0" count="0"/>
        </references>
      </pivotArea>
    </format>
    <format dxfId="168">
      <pivotArea dataOnly="0" labelOnly="1" grandRow="1" outline="0" fieldPosition="0"/>
    </format>
    <format dxfId="167">
      <pivotArea type="all" dataOnly="0" outline="0" fieldPosition="0"/>
    </format>
    <format dxfId="166">
      <pivotArea field="0" type="button" dataOnly="0" labelOnly="1" outline="0" axis="axisRow" fieldPosition="0"/>
    </format>
    <format dxfId="165">
      <pivotArea dataOnly="0" labelOnly="1" fieldPosition="0">
        <references count="1">
          <reference field="0" count="0"/>
        </references>
      </pivotArea>
    </format>
    <format dxfId="164">
      <pivotArea dataOnly="0" labelOnly="1" grandRow="1" outline="0" fieldPosition="0"/>
    </format>
    <format dxfId="163">
      <pivotArea outline="0" collapsedLevelsAreSubtotals="1" fieldPosition="0"/>
    </format>
  </formats>
  <chartFormats count="6">
    <chartFormat chart="1" format="6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" format="7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" format="8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1" showRowHeaders="1" showColHeaders="1" showRowStripes="0" showColStripes="0" showLastColumn="1"/>
  <rowHierarchiesUsage count="1">
    <rowHierarchyUsage hierarchyUsage="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name="TablaDinámica1" cacheId="45" applyNumberFormats="0" applyBorderFormats="0" applyFontFormats="0" applyPatternFormats="0" applyAlignmentFormats="0" applyWidthHeightFormats="1" dataCaption="Valores" tag="3d5fd03e-938c-40d4-aa70-ff1befc8e9e6" updatedVersion="6" minRefreshableVersion="3" useAutoFormatting="1" subtotalHiddenItems="1" itemPrintTitles="1" createdVersion="5" indent="0" outline="1" outlineData="1" multipleFieldFilters="0" chartFormat="2" rowHeaderCaption="Categoría">
  <location ref="E11:F15" firstHeaderRow="1" firstDataRow="1" firstDataCol="1"/>
  <pivotFields count="3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" fld="2" subtotal="count" baseField="0" baseItem="0" numFmtId="2"/>
  </dataFields>
  <formats count="9">
    <format dxfId="180">
      <pivotArea type="all" dataOnly="0" outline="0" fieldPosition="0"/>
    </format>
    <format dxfId="179">
      <pivotArea field="0" type="button" dataOnly="0" labelOnly="1" outline="0" axis="axisRow" fieldPosition="0"/>
    </format>
    <format dxfId="178">
      <pivotArea dataOnly="0" labelOnly="1" fieldPosition="0">
        <references count="1">
          <reference field="0" count="0"/>
        </references>
      </pivotArea>
    </format>
    <format dxfId="177">
      <pivotArea dataOnly="0" labelOnly="1" grandRow="1" outline="0" fieldPosition="0"/>
    </format>
    <format dxfId="176">
      <pivotArea type="all" dataOnly="0" outline="0" fieldPosition="0"/>
    </format>
    <format dxfId="175">
      <pivotArea field="0" type="button" dataOnly="0" labelOnly="1" outline="0" axis="axisRow" fieldPosition="0"/>
    </format>
    <format dxfId="174">
      <pivotArea dataOnly="0" labelOnly="1" fieldPosition="0">
        <references count="1">
          <reference field="0" count="0"/>
        </references>
      </pivotArea>
    </format>
    <format dxfId="173">
      <pivotArea dataOnly="0" labelOnly="1" grandRow="1" outline="0" fieldPosition="0"/>
    </format>
    <format dxfId="172">
      <pivotArea outline="0" collapsedLevelsAreSubtotals="1" fieldPosition="0"/>
    </format>
  </formats>
  <chartFormats count="3">
    <chartFormat chart="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9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Encuestas].[Mes].&amp;[6. May 2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 caption="Total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1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121" sourceName="[Encuestas].[Mes]">
  <pivotTables>
    <pivotTable tabId="19" name="TablaDinámica3"/>
    <pivotTable tabId="19" name="TablaDinámica2"/>
    <pivotTable tabId="19" name="TablaDinámica1"/>
    <pivotTable tabId="16" name="TablaDinámica1"/>
    <pivotTable tabId="16" name="TablaDinámica2"/>
    <pivotTable tabId="16" name="TablaDinámica3"/>
    <pivotTable tabId="15" name="TablaDinámica3"/>
    <pivotTable tabId="15" name="TablaDinámica2"/>
    <pivotTable tabId="15" name="TablaDinámica1"/>
    <pivotTable tabId="14" name="TablaDinámica3"/>
    <pivotTable tabId="14" name="TablaDinámica2"/>
    <pivotTable tabId="14" name="TablaDinámica1"/>
    <pivotTable tabId="13" name="TablaDinámica1"/>
    <pivotTable tabId="13" name="TablaDinámica2"/>
    <pivotTable tabId="13" name="TablaDinámica3"/>
    <pivotTable tabId="12" name="TablaDinámica1"/>
    <pivotTable tabId="12" name="TablaDinámica2"/>
    <pivotTable tabId="12" name="TablaDinámica3"/>
    <pivotTable tabId="5" name="TablaDinámica3"/>
    <pivotTable tabId="5" name="TablaDinámica2"/>
    <pivotTable tabId="5" name="TablaDinámica1"/>
    <pivotTable tabId="17" name="TablaDinámica3"/>
    <pivotTable tabId="17" name="TablaDinámica2"/>
    <pivotTable tabId="17" name="TablaDinámica1"/>
    <pivotTable tabId="18" name="TablaDinámica1"/>
    <pivotTable tabId="18" name="TablaDinámica2"/>
    <pivotTable tabId="18" name="TablaDinámica3"/>
  </pivotTables>
  <data>
    <olap pivotCacheId="1278232779">
      <levels count="2">
        <level uniqueName="[Encuestas].[Mes].[(All)]" sourceCaption="(All)" count="0"/>
        <level uniqueName="[Encuestas].[Mes].[Mes]" sourceCaption="Mes" count="6">
          <ranges>
            <range startItem="0">
              <i n="[Encuestas].[Mes].&amp;[1. Dic 19]" c="1. Dic 19"/>
              <i n="[Encuestas].[Mes].&amp;[2. Ene 20]" c="2. Ene 20"/>
              <i n="[Encuestas].[Mes].&amp;[3. Feb 20]" c="3. Feb 20"/>
              <i n="[Encuestas].[Mes].&amp;[4. Mar 20]" c="4. Mar 20"/>
              <i n="[Encuestas].[Mes].&amp;[5. Abr 20]" c="5. Abr 20"/>
              <i n="[Encuestas].[Mes].&amp;[6. May 20]" c="6. May 20"/>
            </range>
          </ranges>
        </level>
      </levels>
      <selections count="1">
        <selection n="[Encuestas].[Mes].&amp;[6. May 20]"/>
      </selections>
    </olap>
  </data>
  <extLst>
    <x:ext xmlns:x15="http://schemas.microsoft.com/office/spreadsheetml/2010/11/main" uri="{470722E0-AACD-4C17-9CDC-17EF765DBC7E}">
      <x15:slicerCacheHideItemsWithNoData count="1">
        <x15:slicerCacheOlapLevelName uniqueName="[Encuestas].[Mes].[Mes]" count="0"/>
      </x15:slicerCacheHideItemsWithNoData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8" cache="SegmentaciónDeDatos_Mes2121" caption="Mes" columnCount="6" showCaption="0" level="1" style="SlicerStyleOther1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7" cache="SegmentaciónDeDatos_Mes2121" caption="Mes" columnCount="6" showCaption="0" level="1" style="SlicerStyleLight6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" cache="SegmentaciónDeDatos_Mes2121" caption="Mes" columnCount="6" showCaption="0" level="1" style="SlicerStyleLight5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9" cache="SegmentaciónDeDatos_Mes2121" caption="Mes" columnCount="6" showCaption="0" level="1" style="SlicerStyleOther1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4" cache="SegmentaciónDeDatos_Mes2121" caption="Mes" columnCount="6" showCaption="0" level="1" style="SlicerStyleLight6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5" cache="SegmentaciónDeDatos_Mes2121" caption="Mes" columnCount="6" showCaption="0" level="1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3" cache="SegmentaciónDeDatos_Mes2121" caption="Mes" columnCount="6" showCaption="0" level="1" style="SlicerStyleLight2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1" cache="SegmentaciónDeDatos_Mes2121" caption="Mes" columnCount="6" showCaption="0" level="1" style="SlicerStyleLight3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121" caption="Mes" columnCount="6" showCaption="0" level="1" style="SlicerStyleLight4" rowHeight="2413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6" cache="SegmentaciónDeDatos_Mes2121" caption="Mes" columnCount="6" showCaption="0" level="1" style="SlicerStyleOther1" rowHeight="241300"/>
</slicers>
</file>

<file path=xl/tables/table1.xml><?xml version="1.0" encoding="utf-8"?>
<table xmlns="http://schemas.openxmlformats.org/spreadsheetml/2006/main" id="2" name="Encuestas" displayName="Encuestas" ref="A1:BY221" totalsRowShown="0" headerRowDxfId="318" dataDxfId="317">
  <autoFilter ref="A1:BY221"/>
  <tableColumns count="77">
    <tableColumn id="96" name="SECTOR" dataDxfId="316"/>
    <tableColumn id="23" name="1.7 Categoría de alojamiento del establecimiento" dataDxfId="315"/>
    <tableColumn id="25" name="1.9 Tipo de alojamiento" dataDxfId="314"/>
    <tableColumn id="27" name="1.11 Tipo de administración" dataDxfId="313"/>
    <tableColumn id="29" name="2.1 Total de habitaciones" dataDxfId="312"/>
    <tableColumn id="30" name="2.2 Total de plazas" dataDxfId="311"/>
    <tableColumn id="31" name="2.3 Ventas por alojamiento enero-diciembre 2017" dataDxfId="310"/>
    <tableColumn id="32" name="2.4 Ventas por alojamiento enero-diciembre 2018" dataDxfId="309"/>
    <tableColumn id="33" name="2.5 Ventas por alojamiento enero-diciembre 2019 " dataDxfId="308"/>
    <tableColumn id="34" name="2.6 Ventas por alojamiento durante el mes de la encuesta" dataDxfId="307"/>
    <tableColumn id="35" name="Habitaciones SIMPLES vendidas" dataDxfId="306"/>
    <tableColumn id="82" name="Habitaciones DOBLES vendidas" dataDxfId="305"/>
    <tableColumn id="81" name="Habitaciones TRIPLES vendidas" dataDxfId="304"/>
    <tableColumn id="80" name="Habitaciones CUADRUPLES vendidas" dataDxfId="303"/>
    <tableColumn id="79" name="OTRAS Habitaciones vendidas" dataDxfId="302"/>
    <tableColumn id="93" name="TOTAL HABITACIONES VENDIDAS" dataDxfId="301"/>
    <tableColumn id="36" name="2.8 Habitaciones  simples complementarias vendidas en el mes de encuesta" dataDxfId="300"/>
    <tableColumn id="98" name="2.8 Habitaciones dobles complementarias vendidas en el mes de encuesta" dataDxfId="299"/>
    <tableColumn id="92" name="2.8 Habitaciones triples complementarias vendidas en el mes de encuesta" dataDxfId="298"/>
    <tableColumn id="91" name="2.8 Habitaciones cuadruples complementarias vendidas en el mes de encuesta" dataDxfId="297"/>
    <tableColumn id="90" name="2.8 Habitaciones  de otro tipo complementarias vendidas en el mes de encuesta" dataDxfId="296"/>
    <tableColumn id="37" name="2.9 Camas simples adicionales vendidas en el mes de encuesta" dataDxfId="295"/>
    <tableColumn id="104" name="2.9 Camas dobles adicionales vendidas en el mes de encuesta" dataDxfId="294"/>
    <tableColumn id="103" name="2.9 Camas triples adicionales vendidas en el mes de encuesta" dataDxfId="293"/>
    <tableColumn id="102" name="2.9 Camas cuadruples adicionales vendidas en el mes de encuesta" dataDxfId="292"/>
    <tableColumn id="100" name="2.9 Camas de otro tipo adicionales vendidas en el mes de encuesta" dataDxfId="291"/>
    <tableColumn id="38" name="2.10 Llegadas en el mes residentes" dataDxfId="290"/>
    <tableColumn id="71" name="2.10 Llegadas en el mes No residentes" dataDxfId="289"/>
    <tableColumn id="97" name="TOTAL LLEGADAS" dataDxfId="288"/>
    <tableColumn id="39" name="Pernoctaciones Residentes" dataDxfId="287"/>
    <tableColumn id="72" name="Pernoctaciones No Residentes" dataDxfId="286"/>
    <tableColumn id="95" name="TOTAL PERNOCTACIONES" dataDxfId="285"/>
    <tableColumn id="40" name="2.12 PMS" dataDxfId="284"/>
    <tableColumn id="41" name="2.13 PMS" dataDxfId="283"/>
    <tableColumn id="42" name="3.1.1 Empleados administrativos HOMBRES de empleo permanente " dataDxfId="282"/>
    <tableColumn id="73" name="3.1.1 Empleados administrativos MUJERES de empleo permanente " dataDxfId="281"/>
    <tableColumn id="43" name="3.2.1 Empleados operativos HOMBRES de empleo permanente" dataDxfId="280"/>
    <tableColumn id="75" name="3.2.1 Empleados operativos MUJERES de empleo permanente" dataDxfId="279"/>
    <tableColumn id="44" name="3.2.1 Empleados administrativos HOMBRES de empleo temporal" dataDxfId="278"/>
    <tableColumn id="76" name="3.2.1 Empleados administrativos MUJERES de empleo temporal" dataDxfId="277"/>
    <tableColumn id="45" name="3.2.2 Empleados operativos HOMBRES de empleo temporal" dataDxfId="276"/>
    <tableColumn id="77" name="3.2.2 Empleados operativos MUJERES de empleo temporal" dataDxfId="275"/>
    <tableColumn id="46" name="3.3.1 Empleados administrativos HOMBRES de empleo eventual" dataDxfId="274"/>
    <tableColumn id="78" name="3.3.1 Empleados administrativos MUJERES de empleo eventual" dataDxfId="273"/>
    <tableColumn id="47" name="3.3.2 Empleados operativos HOMBRES de empleo eventual" dataDxfId="272"/>
    <tableColumn id="83" name="3.3.2 Empleados operativos MUJERES de empleo eventual" dataDxfId="271"/>
    <tableColumn id="94" name="EMPLEOS" dataDxfId="270"/>
    <tableColumn id="48" name="4.1.1 Habitaciones sencillas reservadas siguiente mes" dataDxfId="269"/>
    <tableColumn id="49" name="4.1.2 Habitaciones dobles reservadas siguiente mes" dataDxfId="268"/>
    <tableColumn id="50" name="4.1.3 Habitaciones triples reservadas siguiente mes" dataDxfId="267"/>
    <tableColumn id="51" name="4.1.4 Habitaciones cuádruples reservadas siguiente mes" dataDxfId="266"/>
    <tableColumn id="52" name="4.1.5 Habitaciones (otros) reservadas siguiente mes" dataDxfId="265"/>
    <tableColumn id="101" name="TOTAL HAB RESERVADAS" dataDxfId="264"/>
    <tableColumn id="53" name="4.2 Pernoctaciones reservadas siguiente mes" dataDxfId="263"/>
    <tableColumn id="54" name="4.3.1 Espera que pernoctaciones" dataDxfId="262"/>
    <tableColumn id="55" name="4.3.2 Porcentaje" dataDxfId="261"/>
    <tableColumn id="84" name="Espectativa Pernoctaciones" dataDxfId="260" totalsRowDxfId="259"/>
    <tableColumn id="56" name="4.4.1 Espera que tarifas" dataDxfId="258"/>
    <tableColumn id="57" name="4.4.2 Porcentaje" dataDxfId="257" totalsRowDxfId="256"/>
    <tableColumn id="87" name="Espectativa Tarifas" dataDxfId="255" totalsRowDxfId="254"/>
    <tableColumn id="58" name="4.5.1.1 Espera que empleados administrativos" dataDxfId="253"/>
    <tableColumn id="59" name="4.5.1.2 Porcentaje" dataDxfId="252"/>
    <tableColumn id="88" name="Espectativa Empleados Administrativos" dataDxfId="251" totalsRowDxfId="250"/>
    <tableColumn id="60" name="4.5.2.1 Espera que empleados operativos" dataDxfId="249"/>
    <tableColumn id="61" name="4.5.2.2 Porcentaje" dataDxfId="248"/>
    <tableColumn id="89" name="Espectativa Empleados Operativos" dataDxfId="247" totalsRowDxfId="246"/>
    <tableColumn id="62" name="4,6.1 Numero de habitaciones que espera vender siguiente feriado o vacacion" dataDxfId="245"/>
    <tableColumn id="63" name="4.6.2 Dobles" dataDxfId="244"/>
    <tableColumn id="64" name="4.6.3 Triples" dataDxfId="243"/>
    <tableColumn id="65" name="4.6.4 Cuádruple" dataDxfId="242"/>
    <tableColumn id="66" name="4.6.5 Otro" dataDxfId="241"/>
    <tableColumn id="67" name="5.1 Congresos" dataDxfId="240"/>
    <tableColumn id="68" name="5.2 Convenciones" dataDxfId="239"/>
    <tableColumn id="69" name="5.2 Sociales" dataDxfId="238"/>
    <tableColumn id="70" name="5.2 Otro" dataDxfId="237"/>
    <tableColumn id="1" name="Mes" dataDxfId="236"/>
    <tableColumn id="74" name="Dias del mes" dataDxfId="235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8.xml"/><Relationship Id="rId2" Type="http://schemas.openxmlformats.org/officeDocument/2006/relationships/pivotTable" Target="../pivotTables/pivotTable17.xml"/><Relationship Id="rId1" Type="http://schemas.openxmlformats.org/officeDocument/2006/relationships/pivotTable" Target="../pivotTables/pivotTable16.xml"/><Relationship Id="rId6" Type="http://schemas.microsoft.com/office/2007/relationships/slicer" Target="../slicers/slicer7.xm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1.xml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6" Type="http://schemas.microsoft.com/office/2007/relationships/slicer" Target="../slicers/slicer8.xm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4.xml"/><Relationship Id="rId2" Type="http://schemas.openxmlformats.org/officeDocument/2006/relationships/pivotTable" Target="../pivotTables/pivotTable23.xml"/><Relationship Id="rId1" Type="http://schemas.openxmlformats.org/officeDocument/2006/relationships/pivotTable" Target="../pivotTables/pivotTable22.xml"/><Relationship Id="rId6" Type="http://schemas.microsoft.com/office/2007/relationships/slicer" Target="../slicers/slicer9.xm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7.xml"/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Relationship Id="rId6" Type="http://schemas.microsoft.com/office/2007/relationships/slicer" Target="../slicers/slicer10.xm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07/relationships/slicer" Target="../slicers/slicer2.x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6" Type="http://schemas.microsoft.com/office/2007/relationships/slicer" Target="../slicers/slicer3.x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microsoft.com/office/2007/relationships/slicer" Target="../slicers/slicer4.xm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2.xml"/><Relationship Id="rId2" Type="http://schemas.openxmlformats.org/officeDocument/2006/relationships/pivotTable" Target="../pivotTables/pivotTable11.xml"/><Relationship Id="rId1" Type="http://schemas.openxmlformats.org/officeDocument/2006/relationships/pivotTable" Target="../pivotTables/pivotTable10.xml"/><Relationship Id="rId6" Type="http://schemas.microsoft.com/office/2007/relationships/slicer" Target="../slicers/slicer5.xm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5.xml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microsoft.com/office/2007/relationships/slicer" Target="../slicers/slicer6.xm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21"/>
  <sheetViews>
    <sheetView topLeftCell="AB1" zoomScale="80" zoomScaleNormal="80" workbookViewId="0">
      <selection activeCell="AC222" sqref="AC222"/>
    </sheetView>
  </sheetViews>
  <sheetFormatPr baseColWidth="10" defaultColWidth="11.44140625" defaultRowHeight="13.8" x14ac:dyDescent="0.25"/>
  <cols>
    <col min="1" max="1" width="14.44140625" style="20" bestFit="1" customWidth="1"/>
    <col min="2" max="2" width="47.5546875" style="20" bestFit="1" customWidth="1"/>
    <col min="3" max="3" width="24.21875" style="20" bestFit="1" customWidth="1"/>
    <col min="4" max="4" width="61.5546875" style="20" bestFit="1" customWidth="1"/>
    <col min="5" max="5" width="25.44140625" style="20" bestFit="1" customWidth="1"/>
    <col min="6" max="6" width="19.44140625" style="20" bestFit="1" customWidth="1"/>
    <col min="7" max="8" width="47.77734375" style="20" bestFit="1" customWidth="1"/>
    <col min="9" max="9" width="48.21875" style="20" bestFit="1" customWidth="1"/>
    <col min="10" max="10" width="55" style="20" bestFit="1" customWidth="1"/>
    <col min="11" max="11" width="31.44140625" style="20" bestFit="1" customWidth="1"/>
    <col min="12" max="13" width="30.77734375" style="20" bestFit="1" customWidth="1"/>
    <col min="14" max="14" width="35.77734375" style="20" bestFit="1" customWidth="1"/>
    <col min="15" max="15" width="29.77734375" style="20" bestFit="1" customWidth="1"/>
    <col min="16" max="16" width="34.44140625" style="20" bestFit="1" customWidth="1"/>
    <col min="17" max="17" width="73.77734375" style="20" bestFit="1" customWidth="1"/>
    <col min="18" max="18" width="72.21875" style="20" bestFit="1" customWidth="1"/>
    <col min="19" max="19" width="71.77734375" style="20" bestFit="1" customWidth="1"/>
    <col min="20" max="20" width="76.44140625" style="20" bestFit="1" customWidth="1"/>
    <col min="21" max="21" width="77.44140625" style="20" bestFit="1" customWidth="1"/>
    <col min="22" max="22" width="62" style="20" bestFit="1" customWidth="1"/>
    <col min="23" max="23" width="61.21875" style="20" bestFit="1" customWidth="1"/>
    <col min="24" max="24" width="60.77734375" style="20" bestFit="1" customWidth="1"/>
    <col min="25" max="25" width="65.21875" style="20" bestFit="1" customWidth="1"/>
    <col min="26" max="26" width="65.77734375" style="20" bestFit="1" customWidth="1"/>
    <col min="27" max="27" width="35.5546875" style="20" bestFit="1" customWidth="1"/>
    <col min="28" max="28" width="38.5546875" style="20" bestFit="1" customWidth="1"/>
    <col min="29" max="29" width="20.21875" style="20" bestFit="1" customWidth="1"/>
    <col min="30" max="30" width="28" style="20" bestFit="1" customWidth="1"/>
    <col min="31" max="31" width="31.21875" style="20" bestFit="1" customWidth="1"/>
    <col min="32" max="32" width="27.44140625" style="20" bestFit="1" customWidth="1"/>
    <col min="33" max="33" width="11.21875" style="20" bestFit="1" customWidth="1"/>
    <col min="34" max="34" width="33.21875" style="20" bestFit="1" customWidth="1"/>
    <col min="35" max="35" width="66" style="20" bestFit="1" customWidth="1"/>
    <col min="36" max="36" width="65.44140625" style="20" bestFit="1" customWidth="1"/>
    <col min="37" max="37" width="61" style="20" bestFit="1" customWidth="1"/>
    <col min="38" max="38" width="60.44140625" style="20" bestFit="1" customWidth="1"/>
    <col min="39" max="39" width="62.44140625" style="20" bestFit="1" customWidth="1"/>
    <col min="40" max="40" width="61.77734375" style="20" bestFit="1" customWidth="1"/>
    <col min="41" max="41" width="58" style="20" bestFit="1" customWidth="1"/>
    <col min="42" max="42" width="57.44140625" style="20" bestFit="1" customWidth="1"/>
    <col min="43" max="43" width="62.21875" style="20" bestFit="1" customWidth="1"/>
    <col min="44" max="44" width="61.5546875" style="20" bestFit="1" customWidth="1"/>
    <col min="45" max="45" width="57.77734375" style="20" bestFit="1" customWidth="1"/>
    <col min="46" max="46" width="57.21875" style="20" bestFit="1" customWidth="1"/>
    <col min="47" max="47" width="12.21875" style="20" bestFit="1" customWidth="1"/>
    <col min="48" max="48" width="52.77734375" style="20" bestFit="1" customWidth="1"/>
    <col min="49" max="49" width="50.77734375" style="20" bestFit="1" customWidth="1"/>
    <col min="50" max="50" width="50.44140625" style="20" bestFit="1" customWidth="1"/>
    <col min="51" max="51" width="55" style="20" bestFit="1" customWidth="1"/>
    <col min="52" max="52" width="50.44140625" style="20" bestFit="1" customWidth="1"/>
    <col min="53" max="53" width="27.21875" style="20" bestFit="1" customWidth="1"/>
    <col min="54" max="54" width="44.77734375" style="20" bestFit="1" customWidth="1"/>
    <col min="55" max="55" width="33" style="20" bestFit="1" customWidth="1"/>
    <col min="56" max="56" width="17.44140625" style="20" bestFit="1" customWidth="1"/>
    <col min="57" max="57" width="28.44140625" style="20" bestFit="1" customWidth="1"/>
    <col min="58" max="58" width="24.5546875" style="20" bestFit="1" customWidth="1"/>
    <col min="59" max="59" width="17.44140625" style="20" bestFit="1" customWidth="1"/>
    <col min="60" max="60" width="20.44140625" style="20" bestFit="1" customWidth="1"/>
    <col min="61" max="61" width="45.44140625" style="20" bestFit="1" customWidth="1"/>
    <col min="62" max="62" width="19.21875" style="20" bestFit="1" customWidth="1"/>
    <col min="63" max="63" width="39.21875" style="20" bestFit="1" customWidth="1"/>
    <col min="64" max="64" width="41" style="20" bestFit="1" customWidth="1"/>
    <col min="65" max="65" width="19.21875" style="20" bestFit="1" customWidth="1"/>
    <col min="66" max="66" width="35" style="20" bestFit="1" customWidth="1"/>
    <col min="67" max="67" width="75.77734375" style="20" bestFit="1" customWidth="1"/>
    <col min="68" max="68" width="14" style="20" bestFit="1" customWidth="1"/>
    <col min="69" max="69" width="13.77734375" style="20" bestFit="1" customWidth="1"/>
    <col min="70" max="70" width="17" style="20" bestFit="1" customWidth="1"/>
    <col min="71" max="71" width="11.77734375" style="20" bestFit="1" customWidth="1"/>
    <col min="72" max="72" width="15.44140625" style="20" bestFit="1" customWidth="1"/>
    <col min="73" max="73" width="18.77734375" style="20" bestFit="1" customWidth="1"/>
    <col min="74" max="74" width="13.44140625" style="20" bestFit="1" customWidth="1"/>
    <col min="75" max="75" width="10.21875" style="20" bestFit="1" customWidth="1"/>
    <col min="76" max="76" width="9.77734375" style="20" bestFit="1" customWidth="1"/>
    <col min="77" max="77" width="14.77734375" style="20" bestFit="1" customWidth="1"/>
    <col min="78" max="16384" width="11.44140625" style="20"/>
  </cols>
  <sheetData>
    <row r="1" spans="1:78" s="83" customFormat="1" x14ac:dyDescent="0.25">
      <c r="A1" s="24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6</v>
      </c>
      <c r="H1" s="83" t="s">
        <v>7</v>
      </c>
      <c r="I1" s="83" t="s">
        <v>8</v>
      </c>
      <c r="J1" s="83" t="s">
        <v>9</v>
      </c>
      <c r="K1" s="83" t="s">
        <v>10</v>
      </c>
      <c r="L1" s="83" t="s">
        <v>11</v>
      </c>
      <c r="M1" s="83" t="s">
        <v>12</v>
      </c>
      <c r="N1" s="83" t="s">
        <v>13</v>
      </c>
      <c r="O1" s="83" t="s">
        <v>14</v>
      </c>
      <c r="P1" s="24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  <c r="V1" s="24" t="s">
        <v>21</v>
      </c>
      <c r="W1" s="24" t="s">
        <v>22</v>
      </c>
      <c r="X1" s="24" t="s">
        <v>23</v>
      </c>
      <c r="Y1" s="24" t="s">
        <v>24</v>
      </c>
      <c r="Z1" s="24" t="s">
        <v>25</v>
      </c>
      <c r="AA1" s="24" t="s">
        <v>26</v>
      </c>
      <c r="AB1" s="24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83" t="s">
        <v>32</v>
      </c>
      <c r="AH1" s="83" t="s">
        <v>33</v>
      </c>
      <c r="AI1" s="24" t="s">
        <v>34</v>
      </c>
      <c r="AJ1" s="24" t="s">
        <v>35</v>
      </c>
      <c r="AK1" s="24" t="s">
        <v>36</v>
      </c>
      <c r="AL1" s="24" t="s">
        <v>37</v>
      </c>
      <c r="AM1" s="24" t="s">
        <v>38</v>
      </c>
      <c r="AN1" s="24" t="s">
        <v>39</v>
      </c>
      <c r="AO1" s="24" t="s">
        <v>40</v>
      </c>
      <c r="AP1" s="24" t="s">
        <v>41</v>
      </c>
      <c r="AQ1" s="24" t="s">
        <v>42</v>
      </c>
      <c r="AR1" s="24" t="s">
        <v>43</v>
      </c>
      <c r="AS1" s="24" t="s">
        <v>44</v>
      </c>
      <c r="AT1" s="24" t="s">
        <v>45</v>
      </c>
      <c r="AU1" s="24" t="s">
        <v>46</v>
      </c>
      <c r="AV1" s="24" t="s">
        <v>47</v>
      </c>
      <c r="AW1" s="24" t="s">
        <v>48</v>
      </c>
      <c r="AX1" s="24" t="s">
        <v>49</v>
      </c>
      <c r="AY1" s="24" t="s">
        <v>50</v>
      </c>
      <c r="AZ1" s="24" t="s">
        <v>51</v>
      </c>
      <c r="BA1" s="24" t="s">
        <v>52</v>
      </c>
      <c r="BB1" s="24" t="s">
        <v>53</v>
      </c>
      <c r="BC1" s="24" t="s">
        <v>54</v>
      </c>
      <c r="BD1" s="83" t="s">
        <v>55</v>
      </c>
      <c r="BE1" s="24" t="s">
        <v>56</v>
      </c>
      <c r="BF1" s="24" t="s">
        <v>57</v>
      </c>
      <c r="BG1" s="83" t="s">
        <v>58</v>
      </c>
      <c r="BH1" s="24" t="s">
        <v>59</v>
      </c>
      <c r="BI1" s="24" t="s">
        <v>60</v>
      </c>
      <c r="BJ1" s="83" t="s">
        <v>61</v>
      </c>
      <c r="BK1" s="24" t="s">
        <v>62</v>
      </c>
      <c r="BL1" s="24" t="s">
        <v>63</v>
      </c>
      <c r="BM1" s="83" t="s">
        <v>64</v>
      </c>
      <c r="BN1" s="24" t="s">
        <v>65</v>
      </c>
      <c r="BO1" s="24" t="s">
        <v>66</v>
      </c>
      <c r="BP1" s="83" t="s">
        <v>67</v>
      </c>
      <c r="BQ1" s="83" t="s">
        <v>68</v>
      </c>
      <c r="BR1" s="83" t="s">
        <v>69</v>
      </c>
      <c r="BS1" s="83" t="s">
        <v>70</v>
      </c>
      <c r="BT1" s="83" t="s">
        <v>71</v>
      </c>
      <c r="BU1" s="83" t="s">
        <v>72</v>
      </c>
      <c r="BV1" s="83" t="s">
        <v>73</v>
      </c>
      <c r="BW1" s="83" t="s">
        <v>74</v>
      </c>
      <c r="BX1" s="24" t="s">
        <v>75</v>
      </c>
      <c r="BY1" s="24" t="s">
        <v>76</v>
      </c>
    </row>
    <row r="2" spans="1:78" x14ac:dyDescent="0.25">
      <c r="A2" s="20" t="s">
        <v>77</v>
      </c>
      <c r="B2" s="20" t="s">
        <v>78</v>
      </c>
      <c r="C2" s="20" t="s">
        <v>150</v>
      </c>
      <c r="D2" s="20" t="s">
        <v>79</v>
      </c>
      <c r="E2" s="22">
        <v>40</v>
      </c>
      <c r="F2" s="22">
        <v>70</v>
      </c>
      <c r="G2" s="22">
        <v>205300</v>
      </c>
      <c r="H2" s="22">
        <v>180000</v>
      </c>
      <c r="I2" s="22">
        <v>170000</v>
      </c>
      <c r="J2" s="22">
        <v>12000</v>
      </c>
      <c r="K2" s="22">
        <v>197</v>
      </c>
      <c r="L2" s="22">
        <v>144</v>
      </c>
      <c r="M2" s="22">
        <v>42</v>
      </c>
      <c r="N2" s="22">
        <v>12</v>
      </c>
      <c r="O2" s="22"/>
      <c r="P2" s="22">
        <v>395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337</v>
      </c>
      <c r="AB2" s="22">
        <v>21</v>
      </c>
      <c r="AC2" s="22">
        <v>358</v>
      </c>
      <c r="AD2" s="22">
        <v>372</v>
      </c>
      <c r="AE2" s="22">
        <v>32</v>
      </c>
      <c r="AF2" s="22">
        <v>404</v>
      </c>
      <c r="AG2" s="20" t="s">
        <v>80</v>
      </c>
      <c r="AI2" s="22">
        <v>0</v>
      </c>
      <c r="AJ2" s="22">
        <v>0</v>
      </c>
      <c r="AK2" s="22">
        <v>3</v>
      </c>
      <c r="AL2" s="22">
        <v>5</v>
      </c>
      <c r="AM2" s="22">
        <v>0</v>
      </c>
      <c r="AN2" s="22">
        <v>0</v>
      </c>
      <c r="AO2" s="22">
        <v>0</v>
      </c>
      <c r="AP2" s="22">
        <v>0</v>
      </c>
      <c r="AQ2" s="22">
        <v>0</v>
      </c>
      <c r="AR2" s="22">
        <v>0</v>
      </c>
      <c r="AS2" s="22">
        <v>0</v>
      </c>
      <c r="AT2" s="22">
        <v>0</v>
      </c>
      <c r="AU2" s="22">
        <v>8</v>
      </c>
      <c r="AV2" s="22">
        <v>14</v>
      </c>
      <c r="AW2" s="22">
        <v>6</v>
      </c>
      <c r="AX2" s="22">
        <v>0</v>
      </c>
      <c r="AY2" s="22">
        <v>0</v>
      </c>
      <c r="AZ2" s="22">
        <v>0</v>
      </c>
      <c r="BA2" s="22">
        <v>20</v>
      </c>
      <c r="BB2" s="22">
        <v>48</v>
      </c>
      <c r="BC2" s="20" t="s">
        <v>81</v>
      </c>
      <c r="BD2" s="20">
        <v>10</v>
      </c>
      <c r="BE2" s="20">
        <v>10</v>
      </c>
      <c r="BF2" s="20" t="s">
        <v>82</v>
      </c>
      <c r="BG2" s="20">
        <v>0</v>
      </c>
      <c r="BH2" s="20">
        <v>0</v>
      </c>
      <c r="BI2" s="20" t="s">
        <v>82</v>
      </c>
      <c r="BJ2" s="20">
        <v>0</v>
      </c>
      <c r="BK2" s="20">
        <v>0</v>
      </c>
      <c r="BL2" s="20" t="s">
        <v>82</v>
      </c>
      <c r="BM2" s="22">
        <v>0</v>
      </c>
      <c r="BN2" s="22">
        <v>0</v>
      </c>
      <c r="BO2" s="22">
        <v>10</v>
      </c>
      <c r="BP2" s="22">
        <v>2</v>
      </c>
      <c r="BQ2" s="22">
        <v>4</v>
      </c>
      <c r="BR2" s="22">
        <v>4</v>
      </c>
      <c r="BS2" s="22">
        <v>0</v>
      </c>
      <c r="BT2" s="22">
        <v>0</v>
      </c>
      <c r="BU2" s="22">
        <v>0</v>
      </c>
      <c r="BV2" s="22">
        <v>0</v>
      </c>
      <c r="BW2" s="22">
        <v>0</v>
      </c>
      <c r="BX2" s="25" t="s">
        <v>184</v>
      </c>
      <c r="BY2" s="22">
        <v>31</v>
      </c>
      <c r="BZ2" s="25"/>
    </row>
    <row r="3" spans="1:78" x14ac:dyDescent="0.25">
      <c r="A3" s="20" t="s">
        <v>83</v>
      </c>
      <c r="B3" s="20" t="s">
        <v>78</v>
      </c>
      <c r="C3" s="20" t="s">
        <v>150</v>
      </c>
      <c r="D3" s="20" t="s">
        <v>79</v>
      </c>
      <c r="E3" s="22">
        <v>12</v>
      </c>
      <c r="F3" s="22">
        <v>30</v>
      </c>
      <c r="G3" s="22"/>
      <c r="H3" s="22"/>
      <c r="I3" s="22">
        <v>0</v>
      </c>
      <c r="J3" s="22">
        <v>4600.5</v>
      </c>
      <c r="K3" s="22">
        <v>50</v>
      </c>
      <c r="L3" s="22">
        <v>46</v>
      </c>
      <c r="M3" s="22">
        <v>20</v>
      </c>
      <c r="N3" s="22">
        <v>25</v>
      </c>
      <c r="O3" s="22"/>
      <c r="P3" s="22">
        <v>141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195</v>
      </c>
      <c r="AB3" s="22">
        <v>141</v>
      </c>
      <c r="AC3" s="22">
        <v>336</v>
      </c>
      <c r="AD3" s="22">
        <v>195</v>
      </c>
      <c r="AE3" s="22">
        <v>141</v>
      </c>
      <c r="AF3" s="22">
        <v>336</v>
      </c>
      <c r="AG3" s="20" t="s">
        <v>84</v>
      </c>
      <c r="AH3" s="20" t="s">
        <v>85</v>
      </c>
      <c r="AI3" s="22">
        <v>0</v>
      </c>
      <c r="AJ3" s="22">
        <v>1</v>
      </c>
      <c r="AK3" s="22">
        <v>4</v>
      </c>
      <c r="AL3" s="22">
        <v>1</v>
      </c>
      <c r="AM3" s="22">
        <v>0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6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20</v>
      </c>
      <c r="BI3" s="20" t="s">
        <v>82</v>
      </c>
      <c r="BJ3" s="20">
        <v>0</v>
      </c>
      <c r="BK3" s="20">
        <v>0</v>
      </c>
      <c r="BL3" s="20" t="s">
        <v>82</v>
      </c>
      <c r="BM3" s="22">
        <v>0</v>
      </c>
      <c r="BN3" s="22">
        <v>0</v>
      </c>
      <c r="BO3" s="22">
        <v>4</v>
      </c>
      <c r="BP3" s="22">
        <v>10</v>
      </c>
      <c r="BQ3" s="22">
        <v>6</v>
      </c>
      <c r="BR3" s="22">
        <v>6</v>
      </c>
      <c r="BS3" s="22">
        <v>4</v>
      </c>
      <c r="BT3" s="22">
        <v>0</v>
      </c>
      <c r="BU3" s="22">
        <v>0</v>
      </c>
      <c r="BV3" s="22">
        <v>0</v>
      </c>
      <c r="BW3" s="22">
        <v>0</v>
      </c>
      <c r="BX3" s="25" t="s">
        <v>184</v>
      </c>
      <c r="BY3" s="22">
        <v>31</v>
      </c>
    </row>
    <row r="4" spans="1:78" x14ac:dyDescent="0.25">
      <c r="A4" s="20" t="s">
        <v>83</v>
      </c>
      <c r="B4" s="20" t="s">
        <v>78</v>
      </c>
      <c r="C4" s="20" t="s">
        <v>150</v>
      </c>
      <c r="D4" s="20" t="s">
        <v>79</v>
      </c>
      <c r="E4" s="22">
        <v>13</v>
      </c>
      <c r="F4" s="22">
        <v>35</v>
      </c>
      <c r="G4" s="22">
        <v>116958.81</v>
      </c>
      <c r="H4" s="22">
        <v>100450</v>
      </c>
      <c r="I4" s="22">
        <v>0</v>
      </c>
      <c r="J4" s="22"/>
      <c r="K4" s="22"/>
      <c r="L4" s="22">
        <v>4</v>
      </c>
      <c r="M4" s="22">
        <v>2</v>
      </c>
      <c r="N4" s="22">
        <v>1</v>
      </c>
      <c r="O4" s="22">
        <v>6</v>
      </c>
      <c r="P4" s="22">
        <v>13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3</v>
      </c>
      <c r="AB4" s="22">
        <v>14</v>
      </c>
      <c r="AC4" s="22">
        <v>17</v>
      </c>
      <c r="AD4" s="22">
        <v>14</v>
      </c>
      <c r="AE4" s="22">
        <v>35</v>
      </c>
      <c r="AF4" s="22">
        <v>49</v>
      </c>
      <c r="AG4" s="20" t="s">
        <v>84</v>
      </c>
      <c r="AH4" s="20" t="s">
        <v>87</v>
      </c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>
        <v>0</v>
      </c>
      <c r="AV4" s="22">
        <v>0</v>
      </c>
      <c r="AW4" s="22">
        <v>4</v>
      </c>
      <c r="AX4" s="22">
        <v>1</v>
      </c>
      <c r="AY4" s="22">
        <v>3</v>
      </c>
      <c r="AZ4" s="22">
        <v>5</v>
      </c>
      <c r="BA4" s="22">
        <v>13</v>
      </c>
      <c r="BB4" s="22">
        <v>70</v>
      </c>
      <c r="BC4" s="20" t="s">
        <v>88</v>
      </c>
      <c r="BD4" s="20">
        <v>5</v>
      </c>
      <c r="BE4" s="20">
        <v>-5</v>
      </c>
      <c r="BF4" s="20" t="s">
        <v>88</v>
      </c>
      <c r="BG4" s="20">
        <v>5</v>
      </c>
      <c r="BH4" s="20">
        <v>0</v>
      </c>
      <c r="BI4" s="20" t="s">
        <v>82</v>
      </c>
      <c r="BJ4" s="20">
        <v>0</v>
      </c>
      <c r="BK4" s="20">
        <v>0</v>
      </c>
      <c r="BL4" s="20" t="s">
        <v>82</v>
      </c>
      <c r="BM4" s="22">
        <v>0</v>
      </c>
      <c r="BN4" s="22">
        <v>0</v>
      </c>
      <c r="BO4" s="22"/>
      <c r="BP4" s="22"/>
      <c r="BQ4" s="22"/>
      <c r="BR4" s="22"/>
      <c r="BS4" s="22"/>
      <c r="BT4" s="22">
        <v>0</v>
      </c>
      <c r="BU4" s="22">
        <v>0</v>
      </c>
      <c r="BV4" s="22">
        <v>0</v>
      </c>
      <c r="BW4" s="22"/>
      <c r="BX4" s="25" t="s">
        <v>184</v>
      </c>
      <c r="BY4" s="22">
        <v>31</v>
      </c>
    </row>
    <row r="5" spans="1:78" x14ac:dyDescent="0.25">
      <c r="A5" s="20" t="s">
        <v>89</v>
      </c>
      <c r="B5" s="20" t="s">
        <v>90</v>
      </c>
      <c r="C5" s="20" t="s">
        <v>151</v>
      </c>
      <c r="D5" s="20" t="s">
        <v>79</v>
      </c>
      <c r="E5" s="22">
        <v>14</v>
      </c>
      <c r="F5" s="22">
        <v>40</v>
      </c>
      <c r="G5" s="22">
        <v>510000</v>
      </c>
      <c r="H5" s="22">
        <v>495000</v>
      </c>
      <c r="I5" s="22">
        <v>590000</v>
      </c>
      <c r="J5" s="22">
        <v>39000</v>
      </c>
      <c r="K5" s="22"/>
      <c r="L5" s="22"/>
      <c r="M5" s="22"/>
      <c r="N5" s="22"/>
      <c r="O5" s="22">
        <v>176</v>
      </c>
      <c r="P5" s="22">
        <v>176</v>
      </c>
      <c r="Q5" s="22">
        <v>0</v>
      </c>
      <c r="R5" s="22"/>
      <c r="S5" s="22"/>
      <c r="T5" s="22"/>
      <c r="U5" s="22"/>
      <c r="V5" s="22">
        <v>0</v>
      </c>
      <c r="W5" s="22"/>
      <c r="X5" s="22"/>
      <c r="Y5" s="22"/>
      <c r="Z5" s="22"/>
      <c r="AA5" s="22">
        <v>48</v>
      </c>
      <c r="AB5" s="22">
        <v>306</v>
      </c>
      <c r="AC5" s="22">
        <v>354</v>
      </c>
      <c r="AD5" s="22">
        <v>48</v>
      </c>
      <c r="AE5" s="22">
        <v>306</v>
      </c>
      <c r="AF5" s="22">
        <v>354</v>
      </c>
      <c r="AG5" s="20" t="s">
        <v>80</v>
      </c>
      <c r="AI5" s="22"/>
      <c r="AJ5" s="22"/>
      <c r="AK5" s="22"/>
      <c r="AL5" s="22"/>
      <c r="AM5" s="22">
        <v>0</v>
      </c>
      <c r="AN5" s="22"/>
      <c r="AO5" s="22">
        <v>0</v>
      </c>
      <c r="AP5" s="22"/>
      <c r="AQ5" s="22">
        <v>0</v>
      </c>
      <c r="AR5" s="22"/>
      <c r="AS5" s="22">
        <v>0</v>
      </c>
      <c r="AT5" s="22"/>
      <c r="AU5" s="22">
        <v>0</v>
      </c>
      <c r="AV5" s="22">
        <v>8</v>
      </c>
      <c r="AW5" s="22">
        <v>52</v>
      </c>
      <c r="AX5" s="22">
        <v>2</v>
      </c>
      <c r="AY5" s="22">
        <v>0</v>
      </c>
      <c r="AZ5" s="22">
        <v>0</v>
      </c>
      <c r="BA5" s="22">
        <v>62</v>
      </c>
      <c r="BB5" s="22">
        <v>0</v>
      </c>
      <c r="BC5" s="20" t="s">
        <v>82</v>
      </c>
      <c r="BD5" s="20">
        <v>0</v>
      </c>
      <c r="BE5" s="20">
        <v>0</v>
      </c>
      <c r="BF5" s="20" t="s">
        <v>82</v>
      </c>
      <c r="BG5" s="20">
        <v>0</v>
      </c>
      <c r="BH5" s="20">
        <v>0</v>
      </c>
      <c r="BI5" s="20" t="s">
        <v>82</v>
      </c>
      <c r="BJ5" s="20">
        <v>0</v>
      </c>
      <c r="BK5" s="20">
        <v>0</v>
      </c>
      <c r="BL5" s="20" t="s">
        <v>82</v>
      </c>
      <c r="BM5" s="22">
        <v>0</v>
      </c>
      <c r="BN5" s="22">
        <v>0</v>
      </c>
      <c r="BO5" s="22">
        <v>0</v>
      </c>
      <c r="BP5" s="22">
        <v>0</v>
      </c>
      <c r="BQ5" s="22">
        <v>0</v>
      </c>
      <c r="BR5" s="22">
        <v>0</v>
      </c>
      <c r="BS5" s="22">
        <v>0</v>
      </c>
      <c r="BT5" s="22">
        <v>0</v>
      </c>
      <c r="BU5" s="22">
        <v>0</v>
      </c>
      <c r="BV5" s="22">
        <v>0</v>
      </c>
      <c r="BW5" s="22">
        <v>0</v>
      </c>
      <c r="BX5" s="25" t="s">
        <v>184</v>
      </c>
      <c r="BY5" s="22">
        <v>31</v>
      </c>
    </row>
    <row r="6" spans="1:78" x14ac:dyDescent="0.25">
      <c r="A6" s="20" t="s">
        <v>77</v>
      </c>
      <c r="B6" s="20" t="s">
        <v>90</v>
      </c>
      <c r="C6" s="20" t="s">
        <v>150</v>
      </c>
      <c r="D6" s="20" t="s">
        <v>91</v>
      </c>
      <c r="E6" s="22">
        <v>46</v>
      </c>
      <c r="F6" s="22">
        <v>92</v>
      </c>
      <c r="G6" s="22">
        <v>583692</v>
      </c>
      <c r="H6" s="22">
        <v>612985</v>
      </c>
      <c r="I6" s="22">
        <v>557570</v>
      </c>
      <c r="J6" s="22">
        <v>34515</v>
      </c>
      <c r="K6" s="22"/>
      <c r="L6" s="22"/>
      <c r="M6" s="22"/>
      <c r="N6" s="22"/>
      <c r="O6" s="22">
        <v>615</v>
      </c>
      <c r="P6" s="22">
        <v>615</v>
      </c>
      <c r="Q6" s="22">
        <v>0</v>
      </c>
      <c r="R6" s="22">
        <v>0</v>
      </c>
      <c r="S6" s="22">
        <v>0</v>
      </c>
      <c r="T6" s="22">
        <v>0</v>
      </c>
      <c r="U6" s="22">
        <v>18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319</v>
      </c>
      <c r="AB6" s="22">
        <v>615</v>
      </c>
      <c r="AC6" s="22">
        <v>934</v>
      </c>
      <c r="AD6" s="22">
        <v>319</v>
      </c>
      <c r="AE6" s="22">
        <v>615</v>
      </c>
      <c r="AF6" s="22">
        <v>934</v>
      </c>
      <c r="AG6" s="20" t="s">
        <v>84</v>
      </c>
      <c r="AH6" s="20" t="s">
        <v>92</v>
      </c>
      <c r="AI6" s="22">
        <v>2</v>
      </c>
      <c r="AJ6" s="22">
        <v>3</v>
      </c>
      <c r="AK6" s="22">
        <v>6</v>
      </c>
      <c r="AL6" s="22">
        <v>6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1</v>
      </c>
      <c r="AT6" s="22">
        <v>1</v>
      </c>
      <c r="AU6" s="22">
        <v>19</v>
      </c>
      <c r="AV6" s="22">
        <v>0</v>
      </c>
      <c r="AW6" s="22">
        <v>0</v>
      </c>
      <c r="AX6" s="22">
        <v>0</v>
      </c>
      <c r="AY6" s="22">
        <v>0</v>
      </c>
      <c r="AZ6" s="22">
        <v>681</v>
      </c>
      <c r="BA6" s="22">
        <v>681</v>
      </c>
      <c r="BB6" s="22">
        <v>0</v>
      </c>
      <c r="BC6" s="20" t="s">
        <v>88</v>
      </c>
      <c r="BD6" s="20">
        <v>5</v>
      </c>
      <c r="BE6" s="20">
        <v>-5</v>
      </c>
      <c r="BF6" s="20" t="s">
        <v>88</v>
      </c>
      <c r="BG6" s="20">
        <v>5</v>
      </c>
      <c r="BH6" s="20">
        <v>-5</v>
      </c>
      <c r="BI6" s="20" t="s">
        <v>82</v>
      </c>
      <c r="BJ6" s="20">
        <v>0</v>
      </c>
      <c r="BK6" s="20">
        <v>0</v>
      </c>
      <c r="BL6" s="20" t="s">
        <v>82</v>
      </c>
      <c r="BM6" s="22">
        <v>0</v>
      </c>
      <c r="BN6" s="22">
        <v>0</v>
      </c>
      <c r="BO6" s="22">
        <v>0</v>
      </c>
      <c r="BP6" s="22">
        <v>0</v>
      </c>
      <c r="BQ6" s="22">
        <v>0</v>
      </c>
      <c r="BR6" s="22">
        <v>0</v>
      </c>
      <c r="BS6" s="22">
        <v>30</v>
      </c>
      <c r="BT6" s="22">
        <v>0</v>
      </c>
      <c r="BU6" s="22">
        <v>0</v>
      </c>
      <c r="BV6" s="22">
        <v>3</v>
      </c>
      <c r="BW6" s="22">
        <v>0</v>
      </c>
      <c r="BX6" s="25" t="s">
        <v>184</v>
      </c>
      <c r="BY6" s="22">
        <v>31</v>
      </c>
    </row>
    <row r="7" spans="1:78" x14ac:dyDescent="0.25">
      <c r="A7" s="20" t="s">
        <v>77</v>
      </c>
      <c r="B7" s="20" t="s">
        <v>78</v>
      </c>
      <c r="C7" s="20" t="s">
        <v>150</v>
      </c>
      <c r="D7" s="20" t="s">
        <v>93</v>
      </c>
      <c r="E7" s="22">
        <v>8</v>
      </c>
      <c r="F7" s="22">
        <v>8</v>
      </c>
      <c r="G7" s="22">
        <v>15000</v>
      </c>
      <c r="H7" s="22">
        <v>17300</v>
      </c>
      <c r="I7" s="22">
        <v>18900</v>
      </c>
      <c r="J7" s="22">
        <v>1325</v>
      </c>
      <c r="K7" s="22">
        <v>1</v>
      </c>
      <c r="L7" s="22">
        <v>7</v>
      </c>
      <c r="M7" s="22"/>
      <c r="N7" s="22"/>
      <c r="O7" s="22"/>
      <c r="P7" s="22">
        <v>8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7</v>
      </c>
      <c r="X7" s="22">
        <v>0</v>
      </c>
      <c r="Y7" s="22">
        <v>0</v>
      </c>
      <c r="Z7" s="22">
        <v>0</v>
      </c>
      <c r="AA7" s="22">
        <v>7</v>
      </c>
      <c r="AB7" s="22">
        <v>15</v>
      </c>
      <c r="AC7" s="22">
        <v>22</v>
      </c>
      <c r="AD7" s="22">
        <v>14</v>
      </c>
      <c r="AE7" s="22">
        <v>30</v>
      </c>
      <c r="AF7" s="22">
        <v>44</v>
      </c>
      <c r="AG7" s="20" t="s">
        <v>80</v>
      </c>
      <c r="AI7" s="22">
        <v>1</v>
      </c>
      <c r="AJ7" s="22">
        <v>0</v>
      </c>
      <c r="AK7" s="22">
        <v>0</v>
      </c>
      <c r="AL7" s="22">
        <v>1</v>
      </c>
      <c r="AM7" s="22">
        <v>0</v>
      </c>
      <c r="AN7" s="22">
        <v>0</v>
      </c>
      <c r="AO7" s="22">
        <v>1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3</v>
      </c>
      <c r="AV7" s="22">
        <v>1</v>
      </c>
      <c r="AW7" s="22">
        <v>7</v>
      </c>
      <c r="AX7" s="22">
        <v>0</v>
      </c>
      <c r="AY7" s="22">
        <v>0</v>
      </c>
      <c r="AZ7" s="22">
        <v>0</v>
      </c>
      <c r="BA7" s="22">
        <v>8</v>
      </c>
      <c r="BB7" s="22">
        <v>35</v>
      </c>
      <c r="BC7" s="20" t="s">
        <v>81</v>
      </c>
      <c r="BD7" s="20">
        <v>15</v>
      </c>
      <c r="BE7" s="20">
        <v>-15</v>
      </c>
      <c r="BF7" s="20" t="s">
        <v>88</v>
      </c>
      <c r="BG7" s="20">
        <v>10</v>
      </c>
      <c r="BH7" s="20">
        <v>-10</v>
      </c>
      <c r="BI7" s="20" t="s">
        <v>82</v>
      </c>
      <c r="BJ7" s="20">
        <v>0</v>
      </c>
      <c r="BK7" s="20">
        <v>0</v>
      </c>
      <c r="BL7" s="20" t="s">
        <v>82</v>
      </c>
      <c r="BM7" s="22">
        <v>0</v>
      </c>
      <c r="BN7" s="22">
        <v>0</v>
      </c>
      <c r="BO7" s="22">
        <v>1</v>
      </c>
      <c r="BP7" s="22">
        <v>7</v>
      </c>
      <c r="BQ7" s="22">
        <v>0</v>
      </c>
      <c r="BR7" s="22">
        <v>0</v>
      </c>
      <c r="BS7" s="22">
        <v>0</v>
      </c>
      <c r="BT7" s="22">
        <v>0</v>
      </c>
      <c r="BU7" s="22">
        <v>0</v>
      </c>
      <c r="BV7" s="22">
        <v>0</v>
      </c>
      <c r="BW7" s="22">
        <v>0</v>
      </c>
      <c r="BX7" s="25" t="s">
        <v>184</v>
      </c>
      <c r="BY7" s="22">
        <v>31</v>
      </c>
    </row>
    <row r="8" spans="1:78" x14ac:dyDescent="0.25">
      <c r="A8" s="20" t="s">
        <v>86</v>
      </c>
      <c r="B8" s="20" t="s">
        <v>90</v>
      </c>
      <c r="C8" s="20" t="s">
        <v>150</v>
      </c>
      <c r="D8" s="20" t="s">
        <v>79</v>
      </c>
      <c r="E8" s="22">
        <v>25</v>
      </c>
      <c r="F8" s="22">
        <v>75</v>
      </c>
      <c r="G8" s="22"/>
      <c r="H8" s="22"/>
      <c r="I8" s="22">
        <v>0</v>
      </c>
      <c r="J8" s="22"/>
      <c r="K8" s="22">
        <v>39</v>
      </c>
      <c r="L8" s="22">
        <v>99</v>
      </c>
      <c r="M8" s="22">
        <v>13</v>
      </c>
      <c r="N8" s="22"/>
      <c r="O8" s="22"/>
      <c r="P8" s="22">
        <v>151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12</v>
      </c>
      <c r="AB8" s="22">
        <v>147</v>
      </c>
      <c r="AC8" s="22">
        <v>159</v>
      </c>
      <c r="AD8" s="22">
        <v>12</v>
      </c>
      <c r="AE8" s="22">
        <v>293</v>
      </c>
      <c r="AF8" s="22">
        <v>305</v>
      </c>
      <c r="AG8" s="20" t="s">
        <v>84</v>
      </c>
      <c r="AH8" s="20" t="s">
        <v>94</v>
      </c>
      <c r="AI8" s="22">
        <v>1</v>
      </c>
      <c r="AJ8" s="22">
        <v>4</v>
      </c>
      <c r="AK8" s="22">
        <v>3</v>
      </c>
      <c r="AL8" s="22">
        <v>2</v>
      </c>
      <c r="AM8" s="22">
        <v>0</v>
      </c>
      <c r="AN8" s="22">
        <v>0</v>
      </c>
      <c r="AO8" s="22">
        <v>1</v>
      </c>
      <c r="AP8" s="22">
        <v>0</v>
      </c>
      <c r="AQ8" s="22">
        <v>0</v>
      </c>
      <c r="AR8" s="22">
        <v>0</v>
      </c>
      <c r="AS8" s="22">
        <v>2</v>
      </c>
      <c r="AT8" s="22">
        <v>2</v>
      </c>
      <c r="AU8" s="22">
        <v>15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0" t="s">
        <v>88</v>
      </c>
      <c r="BD8" s="20">
        <v>0</v>
      </c>
      <c r="BE8" s="20">
        <v>0</v>
      </c>
      <c r="BF8" s="20" t="s">
        <v>88</v>
      </c>
      <c r="BG8" s="20">
        <v>0</v>
      </c>
      <c r="BH8" s="20">
        <v>0</v>
      </c>
      <c r="BI8" s="20" t="s">
        <v>88</v>
      </c>
      <c r="BJ8" s="20">
        <v>0</v>
      </c>
      <c r="BK8" s="20">
        <v>0</v>
      </c>
      <c r="BL8" s="20" t="s">
        <v>95</v>
      </c>
      <c r="BM8" s="22">
        <v>0</v>
      </c>
      <c r="BN8" s="22">
        <v>0</v>
      </c>
      <c r="BO8" s="22"/>
      <c r="BP8" s="22"/>
      <c r="BQ8" s="22"/>
      <c r="BR8" s="22"/>
      <c r="BS8" s="22"/>
      <c r="BT8" s="22">
        <v>0</v>
      </c>
      <c r="BU8" s="22">
        <v>0</v>
      </c>
      <c r="BV8" s="22">
        <v>0</v>
      </c>
      <c r="BW8" s="22"/>
      <c r="BX8" s="25" t="s">
        <v>184</v>
      </c>
      <c r="BY8" s="22">
        <v>31</v>
      </c>
    </row>
    <row r="9" spans="1:78" x14ac:dyDescent="0.25">
      <c r="A9" s="20" t="s">
        <v>96</v>
      </c>
      <c r="B9" s="20" t="s">
        <v>97</v>
      </c>
      <c r="C9" s="20" t="s">
        <v>152</v>
      </c>
      <c r="D9" s="20" t="s">
        <v>79</v>
      </c>
      <c r="E9" s="22">
        <v>7</v>
      </c>
      <c r="F9" s="22">
        <v>18</v>
      </c>
      <c r="G9" s="22">
        <v>60000</v>
      </c>
      <c r="H9" s="22">
        <v>55000</v>
      </c>
      <c r="I9" s="22">
        <v>51000</v>
      </c>
      <c r="J9" s="22">
        <v>4078</v>
      </c>
      <c r="K9" s="22">
        <v>5</v>
      </c>
      <c r="L9" s="22">
        <v>28</v>
      </c>
      <c r="M9" s="22">
        <v>7</v>
      </c>
      <c r="N9" s="22"/>
      <c r="O9" s="22"/>
      <c r="P9" s="22">
        <v>40</v>
      </c>
      <c r="Q9" s="22">
        <v>0</v>
      </c>
      <c r="R9" s="22"/>
      <c r="S9" s="22"/>
      <c r="T9" s="22"/>
      <c r="U9" s="22"/>
      <c r="V9" s="22">
        <v>0</v>
      </c>
      <c r="W9" s="22"/>
      <c r="X9" s="22"/>
      <c r="Y9" s="22"/>
      <c r="Z9" s="22"/>
      <c r="AA9" s="22">
        <v>18</v>
      </c>
      <c r="AB9" s="22">
        <v>62</v>
      </c>
      <c r="AC9" s="22">
        <v>80</v>
      </c>
      <c r="AD9" s="22">
        <v>18</v>
      </c>
      <c r="AE9" s="22">
        <v>62</v>
      </c>
      <c r="AF9" s="22">
        <v>80</v>
      </c>
      <c r="AG9" s="20" t="s">
        <v>80</v>
      </c>
      <c r="AI9" s="22">
        <v>1</v>
      </c>
      <c r="AJ9" s="22">
        <v>1</v>
      </c>
      <c r="AK9" s="22">
        <v>1</v>
      </c>
      <c r="AL9" s="22">
        <v>1</v>
      </c>
      <c r="AM9" s="22">
        <v>1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2</v>
      </c>
      <c r="AT9" s="22">
        <v>0</v>
      </c>
      <c r="AU9" s="22">
        <v>7</v>
      </c>
      <c r="AV9" s="22">
        <v>8</v>
      </c>
      <c r="AW9" s="22">
        <v>27</v>
      </c>
      <c r="AX9" s="22">
        <v>4</v>
      </c>
      <c r="AY9" s="22">
        <v>0</v>
      </c>
      <c r="AZ9" s="22">
        <v>0</v>
      </c>
      <c r="BA9" s="22">
        <v>39</v>
      </c>
      <c r="BB9" s="22">
        <v>0</v>
      </c>
      <c r="BC9" s="20" t="s">
        <v>82</v>
      </c>
      <c r="BD9" s="20">
        <v>0</v>
      </c>
      <c r="BE9" s="20">
        <v>0</v>
      </c>
      <c r="BF9" s="20" t="s">
        <v>82</v>
      </c>
      <c r="BG9" s="20">
        <v>0</v>
      </c>
      <c r="BH9" s="20">
        <v>0</v>
      </c>
      <c r="BI9" s="20" t="s">
        <v>82</v>
      </c>
      <c r="BJ9" s="20">
        <v>0</v>
      </c>
      <c r="BK9" s="20">
        <v>0</v>
      </c>
      <c r="BL9" s="20" t="s">
        <v>82</v>
      </c>
      <c r="BM9" s="22">
        <v>0</v>
      </c>
      <c r="BN9" s="22">
        <v>0</v>
      </c>
      <c r="BO9" s="22">
        <v>0</v>
      </c>
      <c r="BP9" s="22">
        <v>10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1</v>
      </c>
      <c r="BW9" s="22">
        <v>0</v>
      </c>
      <c r="BX9" s="25" t="s">
        <v>184</v>
      </c>
      <c r="BY9" s="22">
        <v>31</v>
      </c>
    </row>
    <row r="10" spans="1:78" x14ac:dyDescent="0.25">
      <c r="A10" s="20" t="s">
        <v>96</v>
      </c>
      <c r="B10" s="20" t="s">
        <v>97</v>
      </c>
      <c r="C10" s="20" t="s">
        <v>153</v>
      </c>
      <c r="D10" s="20" t="s">
        <v>98</v>
      </c>
      <c r="E10" s="22">
        <v>11</v>
      </c>
      <c r="F10" s="22"/>
      <c r="G10" s="22">
        <v>23248</v>
      </c>
      <c r="H10" s="22">
        <v>20741</v>
      </c>
      <c r="I10" s="22">
        <v>23416</v>
      </c>
      <c r="J10" s="22">
        <v>3790</v>
      </c>
      <c r="K10" s="22"/>
      <c r="L10" s="22">
        <v>26</v>
      </c>
      <c r="M10" s="22">
        <v>2</v>
      </c>
      <c r="N10" s="22">
        <v>4</v>
      </c>
      <c r="O10" s="22"/>
      <c r="P10" s="22">
        <v>32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40</v>
      </c>
      <c r="AB10" s="22">
        <v>12</v>
      </c>
      <c r="AC10" s="22">
        <v>52</v>
      </c>
      <c r="AD10" s="22">
        <v>40</v>
      </c>
      <c r="AE10" s="22">
        <v>12</v>
      </c>
      <c r="AF10" s="22">
        <v>52</v>
      </c>
      <c r="AG10" s="20" t="s">
        <v>80</v>
      </c>
      <c r="AI10" s="22">
        <v>1</v>
      </c>
      <c r="AJ10" s="22">
        <v>1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1</v>
      </c>
      <c r="AT10" s="22">
        <v>1</v>
      </c>
      <c r="AU10" s="22">
        <v>4</v>
      </c>
      <c r="AV10" s="22">
        <v>4</v>
      </c>
      <c r="AW10" s="22">
        <v>24</v>
      </c>
      <c r="AX10" s="22">
        <v>0</v>
      </c>
      <c r="AY10" s="22">
        <v>0</v>
      </c>
      <c r="AZ10" s="22">
        <v>0</v>
      </c>
      <c r="BA10" s="22">
        <v>28</v>
      </c>
      <c r="BB10" s="22">
        <v>28</v>
      </c>
      <c r="BC10" s="20" t="s">
        <v>88</v>
      </c>
      <c r="BD10" s="20">
        <v>10</v>
      </c>
      <c r="BE10" s="20">
        <v>-10</v>
      </c>
      <c r="BF10" s="20" t="s">
        <v>88</v>
      </c>
      <c r="BG10" s="20">
        <v>20</v>
      </c>
      <c r="BH10" s="20">
        <v>-20</v>
      </c>
      <c r="BI10" s="20" t="s">
        <v>82</v>
      </c>
      <c r="BJ10" s="20">
        <v>0</v>
      </c>
      <c r="BK10" s="20">
        <v>0</v>
      </c>
      <c r="BL10" s="20" t="s">
        <v>82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5" t="s">
        <v>184</v>
      </c>
      <c r="BY10" s="22">
        <v>31</v>
      </c>
    </row>
    <row r="11" spans="1:78" x14ac:dyDescent="0.25">
      <c r="A11" s="20" t="s">
        <v>77</v>
      </c>
      <c r="B11" s="20" t="s">
        <v>78</v>
      </c>
      <c r="C11" s="20" t="s">
        <v>99</v>
      </c>
      <c r="D11" s="20" t="s">
        <v>79</v>
      </c>
      <c r="E11" s="22">
        <v>10</v>
      </c>
      <c r="F11" s="22">
        <v>19</v>
      </c>
      <c r="G11" s="22">
        <v>31125.78</v>
      </c>
      <c r="H11" s="22">
        <v>35222.129999999997</v>
      </c>
      <c r="I11" s="22">
        <v>32401.54</v>
      </c>
      <c r="J11" s="22">
        <v>5691.75</v>
      </c>
      <c r="K11" s="22">
        <v>58</v>
      </c>
      <c r="L11" s="22">
        <v>56</v>
      </c>
      <c r="M11" s="22"/>
      <c r="N11" s="22"/>
      <c r="O11" s="22"/>
      <c r="P11" s="22">
        <v>114</v>
      </c>
      <c r="Q11" s="22">
        <v>0</v>
      </c>
      <c r="R11" s="22"/>
      <c r="S11" s="22"/>
      <c r="T11" s="22"/>
      <c r="U11" s="22"/>
      <c r="V11" s="22">
        <v>0</v>
      </c>
      <c r="W11" s="22"/>
      <c r="X11" s="22"/>
      <c r="Y11" s="22"/>
      <c r="Z11" s="22"/>
      <c r="AA11" s="22"/>
      <c r="AB11" s="22">
        <v>21</v>
      </c>
      <c r="AC11" s="22">
        <v>21</v>
      </c>
      <c r="AD11" s="22"/>
      <c r="AE11" s="22">
        <v>106</v>
      </c>
      <c r="AF11" s="22">
        <v>106</v>
      </c>
      <c r="AG11" s="20" t="s">
        <v>80</v>
      </c>
      <c r="AI11" s="22"/>
      <c r="AJ11" s="22"/>
      <c r="AK11" s="22">
        <v>2</v>
      </c>
      <c r="AL11" s="22"/>
      <c r="AM11" s="22">
        <v>0</v>
      </c>
      <c r="AN11" s="22"/>
      <c r="AO11" s="22">
        <v>0</v>
      </c>
      <c r="AP11" s="22"/>
      <c r="AQ11" s="22">
        <v>0</v>
      </c>
      <c r="AR11" s="22"/>
      <c r="AS11" s="22">
        <v>0</v>
      </c>
      <c r="AT11" s="22"/>
      <c r="AU11" s="22">
        <v>2</v>
      </c>
      <c r="AV11" s="22">
        <v>17</v>
      </c>
      <c r="AW11" s="22">
        <v>17</v>
      </c>
      <c r="AX11" s="22">
        <v>0</v>
      </c>
      <c r="AY11" s="22">
        <v>0</v>
      </c>
      <c r="AZ11" s="22">
        <v>0</v>
      </c>
      <c r="BA11" s="22">
        <v>34</v>
      </c>
      <c r="BB11" s="22">
        <v>0</v>
      </c>
      <c r="BC11" s="20" t="s">
        <v>81</v>
      </c>
      <c r="BD11" s="20">
        <v>5</v>
      </c>
      <c r="BE11" s="20">
        <v>-5</v>
      </c>
      <c r="BF11" s="20" t="s">
        <v>81</v>
      </c>
      <c r="BG11" s="20">
        <v>2</v>
      </c>
      <c r="BH11" s="20">
        <v>2</v>
      </c>
      <c r="BI11" s="20" t="s">
        <v>82</v>
      </c>
      <c r="BJ11" s="20">
        <v>0</v>
      </c>
      <c r="BK11" s="20">
        <v>0</v>
      </c>
      <c r="BL11" s="20" t="s">
        <v>82</v>
      </c>
      <c r="BM11" s="22">
        <v>0</v>
      </c>
      <c r="BN11" s="22">
        <v>0</v>
      </c>
      <c r="BO11" s="22">
        <v>10</v>
      </c>
      <c r="BP11" s="22">
        <v>15</v>
      </c>
      <c r="BQ11" s="22">
        <v>0</v>
      </c>
      <c r="BR11" s="22">
        <v>0</v>
      </c>
      <c r="BS11" s="22">
        <v>0</v>
      </c>
      <c r="BT11" s="22">
        <v>1</v>
      </c>
      <c r="BU11" s="22">
        <v>0</v>
      </c>
      <c r="BV11" s="22">
        <v>0</v>
      </c>
      <c r="BW11" s="22">
        <v>0</v>
      </c>
      <c r="BX11" s="25" t="s">
        <v>184</v>
      </c>
      <c r="BY11" s="22">
        <v>31</v>
      </c>
    </row>
    <row r="12" spans="1:78" x14ac:dyDescent="0.25">
      <c r="A12" s="20" t="s">
        <v>77</v>
      </c>
      <c r="B12" s="20" t="s">
        <v>78</v>
      </c>
      <c r="C12" s="20" t="s">
        <v>150</v>
      </c>
      <c r="D12" s="20" t="s">
        <v>79</v>
      </c>
      <c r="E12" s="22">
        <v>20</v>
      </c>
      <c r="F12" s="22">
        <v>41</v>
      </c>
      <c r="G12" s="22">
        <v>251694.57</v>
      </c>
      <c r="H12" s="22">
        <v>98680.99</v>
      </c>
      <c r="I12" s="22">
        <v>112752.48</v>
      </c>
      <c r="J12" s="22">
        <v>6330.09</v>
      </c>
      <c r="K12" s="22">
        <v>68</v>
      </c>
      <c r="L12" s="22">
        <v>114</v>
      </c>
      <c r="M12" s="22">
        <v>29</v>
      </c>
      <c r="N12" s="22"/>
      <c r="O12" s="22">
        <v>4</v>
      </c>
      <c r="P12" s="22">
        <v>215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16</v>
      </c>
      <c r="AB12" s="22">
        <v>207</v>
      </c>
      <c r="AC12" s="22">
        <v>223</v>
      </c>
      <c r="AD12" s="22">
        <v>16</v>
      </c>
      <c r="AE12" s="22">
        <v>367</v>
      </c>
      <c r="AF12" s="22">
        <v>383</v>
      </c>
      <c r="AG12" s="20" t="s">
        <v>80</v>
      </c>
      <c r="AI12" s="22">
        <v>0</v>
      </c>
      <c r="AJ12" s="22">
        <v>2</v>
      </c>
      <c r="AK12" s="22">
        <v>3</v>
      </c>
      <c r="AL12" s="22">
        <v>3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1</v>
      </c>
      <c r="AT12" s="22">
        <v>0</v>
      </c>
      <c r="AU12" s="22">
        <v>9</v>
      </c>
      <c r="AV12" s="22">
        <v>104</v>
      </c>
      <c r="AW12" s="22">
        <v>136</v>
      </c>
      <c r="AX12" s="22">
        <v>0</v>
      </c>
      <c r="AY12" s="22">
        <v>1</v>
      </c>
      <c r="AZ12" s="22">
        <v>8</v>
      </c>
      <c r="BA12" s="22">
        <v>249</v>
      </c>
      <c r="BB12" s="22">
        <v>388</v>
      </c>
      <c r="BC12" s="20" t="s">
        <v>81</v>
      </c>
      <c r="BD12" s="20">
        <v>2</v>
      </c>
      <c r="BE12" s="20">
        <v>-2</v>
      </c>
      <c r="BF12" s="20" t="s">
        <v>81</v>
      </c>
      <c r="BG12" s="20">
        <v>2</v>
      </c>
      <c r="BH12" s="20">
        <v>2</v>
      </c>
      <c r="BI12" s="20" t="s">
        <v>82</v>
      </c>
      <c r="BJ12" s="20">
        <v>0</v>
      </c>
      <c r="BK12" s="20">
        <v>0</v>
      </c>
      <c r="BL12" s="20" t="s">
        <v>82</v>
      </c>
      <c r="BM12" s="22">
        <v>0</v>
      </c>
      <c r="BN12" s="22">
        <v>0</v>
      </c>
      <c r="BO12" s="22">
        <v>4</v>
      </c>
      <c r="BP12" s="22">
        <v>10</v>
      </c>
      <c r="BQ12" s="22">
        <v>4</v>
      </c>
      <c r="BR12" s="22">
        <v>2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5" t="s">
        <v>184</v>
      </c>
      <c r="BY12" s="22">
        <v>31</v>
      </c>
    </row>
    <row r="13" spans="1:78" x14ac:dyDescent="0.25">
      <c r="A13" s="20" t="s">
        <v>100</v>
      </c>
      <c r="B13" s="20" t="s">
        <v>90</v>
      </c>
      <c r="C13" s="20" t="s">
        <v>150</v>
      </c>
      <c r="D13" s="20" t="s">
        <v>79</v>
      </c>
      <c r="E13" s="22">
        <v>18</v>
      </c>
      <c r="F13" s="22">
        <v>30</v>
      </c>
      <c r="G13" s="22">
        <v>84840</v>
      </c>
      <c r="H13" s="22">
        <v>74763</v>
      </c>
      <c r="I13" s="22">
        <v>105757</v>
      </c>
      <c r="J13" s="22">
        <v>3657</v>
      </c>
      <c r="K13" s="22">
        <v>21</v>
      </c>
      <c r="L13" s="22">
        <v>5</v>
      </c>
      <c r="M13" s="22">
        <v>15</v>
      </c>
      <c r="N13" s="22">
        <v>1</v>
      </c>
      <c r="O13" s="22"/>
      <c r="P13" s="22">
        <v>42</v>
      </c>
      <c r="Q13" s="22">
        <v>0</v>
      </c>
      <c r="R13" s="22"/>
      <c r="S13" s="22"/>
      <c r="T13" s="22"/>
      <c r="U13" s="22"/>
      <c r="V13" s="22">
        <v>0</v>
      </c>
      <c r="W13" s="22"/>
      <c r="X13" s="22"/>
      <c r="Y13" s="22"/>
      <c r="Z13" s="22"/>
      <c r="AA13" s="22"/>
      <c r="AB13" s="22">
        <v>15</v>
      </c>
      <c r="AC13" s="22">
        <v>15</v>
      </c>
      <c r="AD13" s="22"/>
      <c r="AE13" s="22">
        <v>15</v>
      </c>
      <c r="AF13" s="22">
        <v>15</v>
      </c>
      <c r="AG13" s="20" t="s">
        <v>84</v>
      </c>
      <c r="AI13" s="22"/>
      <c r="AJ13" s="22"/>
      <c r="AK13" s="22">
        <v>4</v>
      </c>
      <c r="AL13" s="22">
        <v>2</v>
      </c>
      <c r="AM13" s="22">
        <v>0</v>
      </c>
      <c r="AN13" s="22"/>
      <c r="AO13" s="22">
        <v>0</v>
      </c>
      <c r="AP13" s="22"/>
      <c r="AQ13" s="22">
        <v>0</v>
      </c>
      <c r="AR13" s="22"/>
      <c r="AS13" s="22">
        <v>0</v>
      </c>
      <c r="AT13" s="22"/>
      <c r="AU13" s="22">
        <v>6</v>
      </c>
      <c r="AV13" s="22">
        <v>4</v>
      </c>
      <c r="AW13" s="22">
        <v>7</v>
      </c>
      <c r="AX13" s="22">
        <v>0</v>
      </c>
      <c r="AY13" s="22">
        <v>0</v>
      </c>
      <c r="AZ13" s="22">
        <v>0</v>
      </c>
      <c r="BA13" s="22">
        <v>11</v>
      </c>
      <c r="BB13" s="22">
        <v>0</v>
      </c>
      <c r="BC13" s="20" t="s">
        <v>82</v>
      </c>
      <c r="BD13" s="20">
        <v>0</v>
      </c>
      <c r="BE13" s="20">
        <v>0</v>
      </c>
      <c r="BF13" s="20" t="s">
        <v>82</v>
      </c>
      <c r="BG13" s="20">
        <v>0</v>
      </c>
      <c r="BH13" s="20">
        <v>0</v>
      </c>
      <c r="BI13" s="20" t="s">
        <v>82</v>
      </c>
      <c r="BJ13" s="20">
        <v>0</v>
      </c>
      <c r="BK13" s="20">
        <v>0</v>
      </c>
      <c r="BL13" s="20" t="s">
        <v>82</v>
      </c>
      <c r="BM13" s="22">
        <v>0</v>
      </c>
      <c r="BN13" s="22">
        <v>0</v>
      </c>
      <c r="BO13" s="22">
        <v>6</v>
      </c>
      <c r="BP13" s="22">
        <v>2</v>
      </c>
      <c r="BQ13" s="22">
        <v>3</v>
      </c>
      <c r="BR13" s="22">
        <v>1</v>
      </c>
      <c r="BS13" s="22"/>
      <c r="BT13" s="22">
        <v>0</v>
      </c>
      <c r="BU13" s="22">
        <v>0</v>
      </c>
      <c r="BV13" s="22">
        <v>0</v>
      </c>
      <c r="BW13" s="22">
        <v>0</v>
      </c>
      <c r="BX13" s="25" t="s">
        <v>184</v>
      </c>
      <c r="BY13" s="22">
        <v>31</v>
      </c>
    </row>
    <row r="14" spans="1:78" x14ac:dyDescent="0.25">
      <c r="A14" s="20" t="s">
        <v>83</v>
      </c>
      <c r="B14" s="20" t="s">
        <v>90</v>
      </c>
      <c r="C14" s="20" t="s">
        <v>150</v>
      </c>
      <c r="D14" s="20" t="s">
        <v>79</v>
      </c>
      <c r="E14" s="22">
        <v>23</v>
      </c>
      <c r="F14" s="22">
        <v>50</v>
      </c>
      <c r="G14" s="22">
        <v>84000</v>
      </c>
      <c r="H14" s="22">
        <v>91000</v>
      </c>
      <c r="I14" s="22">
        <v>63000</v>
      </c>
      <c r="J14" s="22">
        <v>3600</v>
      </c>
      <c r="K14" s="22">
        <v>25</v>
      </c>
      <c r="L14" s="22">
        <v>5</v>
      </c>
      <c r="M14" s="22">
        <v>10</v>
      </c>
      <c r="N14" s="22">
        <v>5</v>
      </c>
      <c r="O14" s="22"/>
      <c r="P14" s="22">
        <v>45</v>
      </c>
      <c r="Q14" s="22">
        <v>0</v>
      </c>
      <c r="R14" s="22"/>
      <c r="S14" s="22"/>
      <c r="T14" s="22"/>
      <c r="U14" s="22"/>
      <c r="V14" s="22">
        <v>0</v>
      </c>
      <c r="W14" s="22"/>
      <c r="X14" s="22"/>
      <c r="Y14" s="22"/>
      <c r="Z14" s="22"/>
      <c r="AA14" s="22">
        <v>22</v>
      </c>
      <c r="AB14" s="22">
        <v>28</v>
      </c>
      <c r="AC14" s="22">
        <v>50</v>
      </c>
      <c r="AD14" s="22">
        <v>22</v>
      </c>
      <c r="AE14" s="22">
        <v>28</v>
      </c>
      <c r="AF14" s="22">
        <v>50</v>
      </c>
      <c r="AG14" s="20" t="s">
        <v>80</v>
      </c>
      <c r="AI14" s="22">
        <v>0</v>
      </c>
      <c r="AJ14" s="22">
        <v>0</v>
      </c>
      <c r="AK14" s="22">
        <v>2</v>
      </c>
      <c r="AL14" s="22">
        <v>1</v>
      </c>
      <c r="AM14" s="22">
        <v>0</v>
      </c>
      <c r="AN14" s="22">
        <v>0</v>
      </c>
      <c r="AO14" s="22">
        <v>1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4</v>
      </c>
      <c r="AV14" s="22">
        <v>4</v>
      </c>
      <c r="AW14" s="22">
        <v>6</v>
      </c>
      <c r="AX14" s="22">
        <v>10</v>
      </c>
      <c r="AY14" s="22">
        <v>3</v>
      </c>
      <c r="AZ14" s="22">
        <v>0</v>
      </c>
      <c r="BA14" s="22">
        <v>23</v>
      </c>
      <c r="BB14" s="22">
        <v>10</v>
      </c>
      <c r="BC14" s="20" t="s">
        <v>81</v>
      </c>
      <c r="BD14" s="20">
        <v>5</v>
      </c>
      <c r="BE14" s="20">
        <v>-5</v>
      </c>
      <c r="BF14" s="20" t="s">
        <v>82</v>
      </c>
      <c r="BG14" s="20">
        <v>0</v>
      </c>
      <c r="BH14" s="20">
        <v>0</v>
      </c>
      <c r="BI14" s="20" t="s">
        <v>82</v>
      </c>
      <c r="BJ14" s="20">
        <v>0</v>
      </c>
      <c r="BK14" s="20">
        <v>0</v>
      </c>
      <c r="BL14" s="20" t="s">
        <v>82</v>
      </c>
      <c r="BM14" s="22">
        <v>0</v>
      </c>
      <c r="BN14" s="22">
        <v>0</v>
      </c>
      <c r="BO14" s="22">
        <v>3</v>
      </c>
      <c r="BP14" s="22">
        <v>3</v>
      </c>
      <c r="BQ14" s="22">
        <v>2</v>
      </c>
      <c r="BR14" s="22">
        <v>2</v>
      </c>
      <c r="BS14" s="22"/>
      <c r="BT14" s="22">
        <v>0</v>
      </c>
      <c r="BU14" s="22">
        <v>2</v>
      </c>
      <c r="BV14" s="22">
        <v>1</v>
      </c>
      <c r="BW14" s="22">
        <v>0</v>
      </c>
      <c r="BX14" s="25" t="s">
        <v>184</v>
      </c>
      <c r="BY14" s="22">
        <v>31</v>
      </c>
    </row>
    <row r="15" spans="1:78" x14ac:dyDescent="0.25">
      <c r="A15" s="20" t="s">
        <v>96</v>
      </c>
      <c r="B15" s="20" t="s">
        <v>97</v>
      </c>
      <c r="C15" s="20" t="s">
        <v>153</v>
      </c>
      <c r="D15" s="20" t="s">
        <v>79</v>
      </c>
      <c r="E15" s="22">
        <v>7</v>
      </c>
      <c r="F15" s="22">
        <v>13</v>
      </c>
      <c r="G15" s="22"/>
      <c r="H15" s="22">
        <v>13246.16</v>
      </c>
      <c r="I15" s="22">
        <v>25416.87</v>
      </c>
      <c r="J15" s="22">
        <v>2589.5</v>
      </c>
      <c r="K15" s="22">
        <v>1</v>
      </c>
      <c r="L15" s="22">
        <v>11</v>
      </c>
      <c r="M15" s="22">
        <v>7</v>
      </c>
      <c r="N15" s="22">
        <v>3</v>
      </c>
      <c r="O15" s="22"/>
      <c r="P15" s="22">
        <v>22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29</v>
      </c>
      <c r="AB15" s="22">
        <v>19</v>
      </c>
      <c r="AC15" s="22">
        <v>48</v>
      </c>
      <c r="AD15" s="22">
        <v>29</v>
      </c>
      <c r="AE15" s="22">
        <v>19</v>
      </c>
      <c r="AF15" s="22">
        <v>48</v>
      </c>
      <c r="AG15" s="20" t="s">
        <v>84</v>
      </c>
      <c r="AH15" s="20" t="s">
        <v>102</v>
      </c>
      <c r="AI15" s="22">
        <v>1</v>
      </c>
      <c r="AJ15" s="22">
        <v>0</v>
      </c>
      <c r="AK15" s="22">
        <v>2</v>
      </c>
      <c r="AL15" s="22">
        <v>2</v>
      </c>
      <c r="AM15" s="22">
        <v>0</v>
      </c>
      <c r="AN15" s="22">
        <v>0</v>
      </c>
      <c r="AO15" s="22">
        <v>2</v>
      </c>
      <c r="AP15" s="22">
        <v>1</v>
      </c>
      <c r="AQ15" s="22">
        <v>0</v>
      </c>
      <c r="AR15" s="22">
        <v>0</v>
      </c>
      <c r="AS15" s="22">
        <v>1</v>
      </c>
      <c r="AT15" s="22">
        <v>0</v>
      </c>
      <c r="AU15" s="22">
        <v>9</v>
      </c>
      <c r="AV15" s="22">
        <v>1</v>
      </c>
      <c r="AW15" s="22">
        <v>10</v>
      </c>
      <c r="AX15" s="22">
        <v>0</v>
      </c>
      <c r="AY15" s="22">
        <v>1</v>
      </c>
      <c r="AZ15" s="22">
        <v>0</v>
      </c>
      <c r="BA15" s="22">
        <v>12</v>
      </c>
      <c r="BB15" s="22">
        <v>12</v>
      </c>
      <c r="BC15" s="20" t="s">
        <v>81</v>
      </c>
      <c r="BD15" s="20">
        <v>20</v>
      </c>
      <c r="BE15" s="20">
        <v>-20</v>
      </c>
      <c r="BF15" s="20" t="s">
        <v>81</v>
      </c>
      <c r="BG15" s="20">
        <v>20</v>
      </c>
      <c r="BH15" s="20">
        <v>20</v>
      </c>
      <c r="BI15" s="20" t="s">
        <v>82</v>
      </c>
      <c r="BJ15" s="20">
        <v>0</v>
      </c>
      <c r="BK15" s="20">
        <v>0</v>
      </c>
      <c r="BL15" s="20" t="s">
        <v>82</v>
      </c>
      <c r="BM15" s="22">
        <v>0</v>
      </c>
      <c r="BN15" s="22">
        <v>0</v>
      </c>
      <c r="BO15" s="22"/>
      <c r="BP15" s="22">
        <v>2</v>
      </c>
      <c r="BQ15" s="22">
        <v>4</v>
      </c>
      <c r="BR15" s="22">
        <v>1</v>
      </c>
      <c r="BS15" s="22">
        <v>0</v>
      </c>
      <c r="BT15" s="22">
        <v>0</v>
      </c>
      <c r="BU15" s="22">
        <v>0</v>
      </c>
      <c r="BV15" s="22">
        <v>0</v>
      </c>
      <c r="BW15" s="22"/>
      <c r="BX15" s="25" t="s">
        <v>184</v>
      </c>
      <c r="BY15" s="22">
        <v>31</v>
      </c>
    </row>
    <row r="16" spans="1:78" x14ac:dyDescent="0.25">
      <c r="A16" s="20" t="s">
        <v>77</v>
      </c>
      <c r="B16" s="20" t="s">
        <v>97</v>
      </c>
      <c r="C16" s="20" t="s">
        <v>150</v>
      </c>
      <c r="D16" s="20" t="s">
        <v>103</v>
      </c>
      <c r="E16" s="22">
        <v>255</v>
      </c>
      <c r="F16" s="22">
        <v>510</v>
      </c>
      <c r="G16" s="22">
        <v>5645209</v>
      </c>
      <c r="H16" s="22">
        <v>6000530</v>
      </c>
      <c r="I16" s="22">
        <v>5462028</v>
      </c>
      <c r="J16" s="22">
        <v>373271</v>
      </c>
      <c r="K16" s="22">
        <v>2259</v>
      </c>
      <c r="L16" s="22">
        <v>1794</v>
      </c>
      <c r="M16" s="22"/>
      <c r="N16" s="22"/>
      <c r="O16" s="22"/>
      <c r="P16" s="22">
        <v>4053</v>
      </c>
      <c r="Q16" s="22">
        <v>34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359</v>
      </c>
      <c r="AB16" s="22">
        <v>2034</v>
      </c>
      <c r="AC16" s="22">
        <v>2393</v>
      </c>
      <c r="AD16" s="22">
        <v>608</v>
      </c>
      <c r="AE16" s="22">
        <v>3445</v>
      </c>
      <c r="AF16" s="22">
        <v>4053</v>
      </c>
      <c r="AG16" s="20" t="s">
        <v>84</v>
      </c>
      <c r="AH16" s="20" t="s">
        <v>104</v>
      </c>
      <c r="AI16" s="22">
        <v>18</v>
      </c>
      <c r="AJ16" s="22">
        <v>43</v>
      </c>
      <c r="AK16" s="22">
        <v>247</v>
      </c>
      <c r="AL16" s="22">
        <v>64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39</v>
      </c>
      <c r="AT16" s="22">
        <v>42</v>
      </c>
      <c r="AU16" s="22">
        <v>453</v>
      </c>
      <c r="AV16" s="22">
        <v>1921</v>
      </c>
      <c r="AW16" s="22">
        <v>2085</v>
      </c>
      <c r="AX16" s="22">
        <v>0</v>
      </c>
      <c r="AY16" s="22">
        <v>0</v>
      </c>
      <c r="AZ16" s="22">
        <v>0</v>
      </c>
      <c r="BA16" s="22">
        <v>4006</v>
      </c>
      <c r="BB16" s="22">
        <v>4726</v>
      </c>
      <c r="BC16" s="20" t="s">
        <v>88</v>
      </c>
      <c r="BD16" s="20">
        <v>5.8</v>
      </c>
      <c r="BE16" s="20">
        <v>-5.8</v>
      </c>
      <c r="BF16" s="20" t="s">
        <v>81</v>
      </c>
      <c r="BG16" s="20">
        <v>3.1</v>
      </c>
      <c r="BH16" s="20">
        <v>3.1</v>
      </c>
      <c r="BI16" s="20" t="s">
        <v>82</v>
      </c>
      <c r="BJ16" s="20">
        <v>0</v>
      </c>
      <c r="BK16" s="20">
        <v>0</v>
      </c>
      <c r="BL16" s="20" t="s">
        <v>82</v>
      </c>
      <c r="BM16" s="22">
        <v>0</v>
      </c>
      <c r="BN16" s="22">
        <v>0</v>
      </c>
      <c r="BO16" s="22">
        <v>40</v>
      </c>
      <c r="BP16" s="22">
        <v>60</v>
      </c>
      <c r="BQ16" s="22">
        <v>0</v>
      </c>
      <c r="BR16" s="22">
        <v>0</v>
      </c>
      <c r="BS16" s="22">
        <v>0</v>
      </c>
      <c r="BT16" s="22">
        <v>0</v>
      </c>
      <c r="BU16" s="22">
        <v>0</v>
      </c>
      <c r="BV16" s="22">
        <v>0</v>
      </c>
      <c r="BW16" s="22">
        <v>0</v>
      </c>
      <c r="BX16" s="25" t="s">
        <v>184</v>
      </c>
      <c r="BY16" s="22">
        <v>31</v>
      </c>
    </row>
    <row r="17" spans="1:77" x14ac:dyDescent="0.25">
      <c r="A17" s="20" t="s">
        <v>77</v>
      </c>
      <c r="B17" s="20" t="s">
        <v>90</v>
      </c>
      <c r="C17" s="20" t="s">
        <v>150</v>
      </c>
      <c r="D17" s="20" t="s">
        <v>105</v>
      </c>
      <c r="E17" s="22">
        <v>141</v>
      </c>
      <c r="F17" s="22">
        <v>190</v>
      </c>
      <c r="G17" s="22">
        <v>2745581.52</v>
      </c>
      <c r="H17" s="22">
        <v>2835156.96</v>
      </c>
      <c r="I17" s="22">
        <v>2593151.29</v>
      </c>
      <c r="J17" s="22">
        <v>152796.53</v>
      </c>
      <c r="K17" s="22">
        <v>1960</v>
      </c>
      <c r="L17" s="22"/>
      <c r="M17" s="22"/>
      <c r="N17" s="22"/>
      <c r="O17" s="22"/>
      <c r="P17" s="22">
        <v>1960</v>
      </c>
      <c r="Q17" s="22">
        <v>10</v>
      </c>
      <c r="R17" s="22"/>
      <c r="S17" s="22"/>
      <c r="T17" s="22"/>
      <c r="U17" s="22"/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/>
      <c r="AB17" s="22"/>
      <c r="AC17" s="22">
        <v>0</v>
      </c>
      <c r="AD17" s="22">
        <v>665</v>
      </c>
      <c r="AE17" s="22">
        <v>1305</v>
      </c>
      <c r="AF17" s="22">
        <v>1970</v>
      </c>
      <c r="AG17" s="20" t="s">
        <v>84</v>
      </c>
      <c r="AH17" s="20" t="s">
        <v>104</v>
      </c>
      <c r="AI17" s="22">
        <v>6</v>
      </c>
      <c r="AJ17" s="22">
        <v>10</v>
      </c>
      <c r="AK17" s="22">
        <v>13</v>
      </c>
      <c r="AL17" s="22">
        <v>15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44</v>
      </c>
      <c r="AV17" s="22">
        <v>0</v>
      </c>
      <c r="AW17" s="22">
        <v>0</v>
      </c>
      <c r="AX17" s="22">
        <v>0</v>
      </c>
      <c r="AY17" s="22">
        <v>0</v>
      </c>
      <c r="AZ17" s="22">
        <v>2235</v>
      </c>
      <c r="BA17" s="22">
        <v>2235</v>
      </c>
      <c r="BB17" s="22">
        <v>2235</v>
      </c>
      <c r="BC17" s="20" t="s">
        <v>82</v>
      </c>
      <c r="BD17" s="20">
        <v>0</v>
      </c>
      <c r="BE17" s="20">
        <v>0</v>
      </c>
      <c r="BF17" s="20" t="s">
        <v>82</v>
      </c>
      <c r="BG17" s="20">
        <v>0</v>
      </c>
      <c r="BH17" s="20">
        <v>0</v>
      </c>
      <c r="BI17" s="20" t="s">
        <v>82</v>
      </c>
      <c r="BJ17" s="20">
        <v>0</v>
      </c>
      <c r="BK17" s="20">
        <v>0</v>
      </c>
      <c r="BL17" s="20" t="s">
        <v>82</v>
      </c>
      <c r="BM17" s="22">
        <v>0</v>
      </c>
      <c r="BN17" s="22">
        <v>0</v>
      </c>
      <c r="BO17" s="22"/>
      <c r="BP17" s="22"/>
      <c r="BQ17" s="22"/>
      <c r="BR17" s="22"/>
      <c r="BS17" s="22">
        <v>60</v>
      </c>
      <c r="BT17" s="22">
        <v>0</v>
      </c>
      <c r="BU17" s="22">
        <v>0</v>
      </c>
      <c r="BV17" s="22">
        <v>0</v>
      </c>
      <c r="BW17" s="22"/>
      <c r="BX17" s="25" t="s">
        <v>184</v>
      </c>
      <c r="BY17" s="22">
        <v>31</v>
      </c>
    </row>
    <row r="18" spans="1:77" x14ac:dyDescent="0.25">
      <c r="A18" s="20" t="s">
        <v>89</v>
      </c>
      <c r="B18" s="20" t="s">
        <v>78</v>
      </c>
      <c r="C18" s="20" t="s">
        <v>154</v>
      </c>
      <c r="D18" s="20" t="s">
        <v>79</v>
      </c>
      <c r="E18" s="22">
        <v>7</v>
      </c>
      <c r="F18" s="22">
        <v>12</v>
      </c>
      <c r="G18" s="22">
        <v>300</v>
      </c>
      <c r="H18" s="22">
        <v>500</v>
      </c>
      <c r="I18" s="22">
        <v>700</v>
      </c>
      <c r="J18" s="22">
        <v>900</v>
      </c>
      <c r="K18" s="22">
        <v>1</v>
      </c>
      <c r="L18" s="22">
        <v>4</v>
      </c>
      <c r="M18" s="22">
        <v>1</v>
      </c>
      <c r="N18" s="22"/>
      <c r="O18" s="22"/>
      <c r="P18" s="22">
        <v>6</v>
      </c>
      <c r="Q18" s="22">
        <v>0</v>
      </c>
      <c r="R18" s="22"/>
      <c r="S18" s="22"/>
      <c r="T18" s="22"/>
      <c r="U18" s="22"/>
      <c r="V18" s="22">
        <v>0</v>
      </c>
      <c r="W18" s="22"/>
      <c r="X18" s="22"/>
      <c r="Y18" s="22"/>
      <c r="Z18" s="22"/>
      <c r="AA18" s="22">
        <v>12</v>
      </c>
      <c r="AB18" s="22"/>
      <c r="AC18" s="22">
        <v>12</v>
      </c>
      <c r="AD18" s="22">
        <v>15</v>
      </c>
      <c r="AE18" s="22"/>
      <c r="AF18" s="22">
        <v>15</v>
      </c>
      <c r="AG18" s="20" t="s">
        <v>80</v>
      </c>
      <c r="AI18" s="22"/>
      <c r="AJ18" s="22"/>
      <c r="AK18" s="22"/>
      <c r="AL18" s="22"/>
      <c r="AM18" s="22">
        <v>1</v>
      </c>
      <c r="AN18" s="22">
        <v>0</v>
      </c>
      <c r="AO18" s="22">
        <v>0</v>
      </c>
      <c r="AP18" s="22">
        <v>2</v>
      </c>
      <c r="AQ18" s="22">
        <v>0</v>
      </c>
      <c r="AR18" s="22"/>
      <c r="AS18" s="22">
        <v>0</v>
      </c>
      <c r="AT18" s="22"/>
      <c r="AU18" s="22">
        <v>3</v>
      </c>
      <c r="AV18" s="22">
        <v>0</v>
      </c>
      <c r="AW18" s="22">
        <v>0</v>
      </c>
      <c r="AX18" s="22">
        <v>0</v>
      </c>
      <c r="AY18" s="22">
        <v>1</v>
      </c>
      <c r="AZ18" s="22">
        <v>0</v>
      </c>
      <c r="BA18" s="22">
        <v>1</v>
      </c>
      <c r="BB18" s="22">
        <v>0</v>
      </c>
      <c r="BC18" s="20" t="s">
        <v>81</v>
      </c>
      <c r="BD18" s="20">
        <v>30</v>
      </c>
      <c r="BE18" s="20">
        <v>-30</v>
      </c>
      <c r="BF18" s="20" t="s">
        <v>82</v>
      </c>
      <c r="BG18" s="20">
        <v>0</v>
      </c>
      <c r="BH18" s="20">
        <v>0</v>
      </c>
      <c r="BI18" s="20" t="s">
        <v>82</v>
      </c>
      <c r="BJ18" s="20">
        <v>0</v>
      </c>
      <c r="BK18" s="20">
        <v>0</v>
      </c>
      <c r="BL18" s="20" t="s">
        <v>82</v>
      </c>
      <c r="BM18" s="22">
        <v>0</v>
      </c>
      <c r="BN18" s="22">
        <v>0</v>
      </c>
      <c r="BO18" s="22">
        <v>6</v>
      </c>
      <c r="BP18" s="22">
        <v>6</v>
      </c>
      <c r="BQ18" s="22">
        <v>3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5" t="s">
        <v>184</v>
      </c>
      <c r="BY18" s="22">
        <v>31</v>
      </c>
    </row>
    <row r="19" spans="1:77" x14ac:dyDescent="0.25">
      <c r="A19" s="20" t="s">
        <v>100</v>
      </c>
      <c r="B19" s="20" t="s">
        <v>78</v>
      </c>
      <c r="C19" s="20" t="s">
        <v>154</v>
      </c>
      <c r="D19" s="20" t="s">
        <v>79</v>
      </c>
      <c r="E19" s="22">
        <v>6</v>
      </c>
      <c r="F19" s="22">
        <v>12</v>
      </c>
      <c r="G19" s="22">
        <v>48000</v>
      </c>
      <c r="H19" s="22">
        <v>50000</v>
      </c>
      <c r="I19" s="22">
        <v>50000</v>
      </c>
      <c r="J19" s="22">
        <v>4000</v>
      </c>
      <c r="K19" s="22"/>
      <c r="L19" s="22">
        <v>12</v>
      </c>
      <c r="M19" s="22"/>
      <c r="N19" s="22"/>
      <c r="O19" s="22"/>
      <c r="P19" s="22">
        <v>12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2</v>
      </c>
      <c r="W19" s="22">
        <v>0</v>
      </c>
      <c r="X19" s="22">
        <v>0</v>
      </c>
      <c r="Y19" s="22">
        <v>0</v>
      </c>
      <c r="Z19" s="22">
        <v>0</v>
      </c>
      <c r="AA19" s="22"/>
      <c r="AB19" s="22">
        <v>40</v>
      </c>
      <c r="AC19" s="22">
        <v>40</v>
      </c>
      <c r="AD19" s="22"/>
      <c r="AE19" s="22">
        <v>40</v>
      </c>
      <c r="AF19" s="22">
        <v>40</v>
      </c>
      <c r="AG19" s="20" t="s">
        <v>84</v>
      </c>
      <c r="AH19" s="20" t="s">
        <v>106</v>
      </c>
      <c r="AI19" s="22">
        <v>1</v>
      </c>
      <c r="AJ19" s="22">
        <v>1</v>
      </c>
      <c r="AK19" s="22">
        <v>0</v>
      </c>
      <c r="AL19" s="22">
        <v>2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2</v>
      </c>
      <c r="AT19" s="22">
        <v>0</v>
      </c>
      <c r="AU19" s="22">
        <v>6</v>
      </c>
      <c r="AV19" s="22">
        <v>0</v>
      </c>
      <c r="AW19" s="22">
        <v>4</v>
      </c>
      <c r="AX19" s="22">
        <v>0</v>
      </c>
      <c r="AY19" s="22">
        <v>0</v>
      </c>
      <c r="AZ19" s="22">
        <v>0</v>
      </c>
      <c r="BA19" s="22">
        <v>4</v>
      </c>
      <c r="BB19" s="22">
        <v>16</v>
      </c>
      <c r="BC19" s="20" t="s">
        <v>81</v>
      </c>
      <c r="BD19" s="20">
        <v>30</v>
      </c>
      <c r="BE19" s="20">
        <v>-30</v>
      </c>
      <c r="BF19" s="20" t="s">
        <v>81</v>
      </c>
      <c r="BG19" s="20">
        <v>30</v>
      </c>
      <c r="BH19" s="20">
        <v>30</v>
      </c>
      <c r="BI19" s="20" t="s">
        <v>82</v>
      </c>
      <c r="BJ19" s="20">
        <v>0</v>
      </c>
      <c r="BK19" s="20">
        <v>0</v>
      </c>
      <c r="BL19" s="20" t="s">
        <v>82</v>
      </c>
      <c r="BM19" s="22">
        <v>0</v>
      </c>
      <c r="BN19" s="22">
        <v>0</v>
      </c>
      <c r="BO19" s="22"/>
      <c r="BP19" s="22">
        <v>6</v>
      </c>
      <c r="BQ19" s="22"/>
      <c r="BR19" s="22"/>
      <c r="BS19" s="22"/>
      <c r="BT19" s="22">
        <v>0</v>
      </c>
      <c r="BU19" s="22">
        <v>0</v>
      </c>
      <c r="BV19" s="22">
        <v>0</v>
      </c>
      <c r="BW19" s="22"/>
      <c r="BX19" s="25" t="s">
        <v>184</v>
      </c>
      <c r="BY19" s="22">
        <v>31</v>
      </c>
    </row>
    <row r="20" spans="1:77" x14ac:dyDescent="0.25">
      <c r="A20" s="20" t="s">
        <v>77</v>
      </c>
      <c r="B20" s="20" t="s">
        <v>78</v>
      </c>
      <c r="C20" s="20" t="s">
        <v>154</v>
      </c>
      <c r="D20" s="20" t="s">
        <v>79</v>
      </c>
      <c r="E20" s="22">
        <v>14</v>
      </c>
      <c r="F20" s="22"/>
      <c r="G20" s="22"/>
      <c r="H20" s="22"/>
      <c r="I20" s="22">
        <v>0</v>
      </c>
      <c r="J20" s="22"/>
      <c r="K20" s="22">
        <v>2</v>
      </c>
      <c r="L20" s="22">
        <v>8</v>
      </c>
      <c r="M20" s="22">
        <v>2</v>
      </c>
      <c r="N20" s="22"/>
      <c r="O20" s="22">
        <v>2</v>
      </c>
      <c r="P20" s="22">
        <v>14</v>
      </c>
      <c r="Q20" s="22">
        <v>0</v>
      </c>
      <c r="R20" s="22"/>
      <c r="S20" s="22"/>
      <c r="T20" s="22"/>
      <c r="U20" s="22"/>
      <c r="V20" s="22">
        <v>0</v>
      </c>
      <c r="W20" s="22"/>
      <c r="X20" s="22"/>
      <c r="Y20" s="22"/>
      <c r="Z20" s="22"/>
      <c r="AA20" s="22">
        <v>12</v>
      </c>
      <c r="AB20" s="22"/>
      <c r="AC20" s="22">
        <v>12</v>
      </c>
      <c r="AD20" s="22">
        <v>19</v>
      </c>
      <c r="AE20" s="22"/>
      <c r="AF20" s="22">
        <v>19</v>
      </c>
      <c r="AG20" s="20" t="s">
        <v>80</v>
      </c>
      <c r="AI20" s="22">
        <v>1</v>
      </c>
      <c r="AJ20" s="22"/>
      <c r="AK20" s="22"/>
      <c r="AL20" s="22"/>
      <c r="AM20" s="22">
        <v>0</v>
      </c>
      <c r="AN20" s="22"/>
      <c r="AO20" s="22">
        <v>0</v>
      </c>
      <c r="AP20" s="22"/>
      <c r="AQ20" s="22">
        <v>0</v>
      </c>
      <c r="AR20" s="22"/>
      <c r="AS20" s="22">
        <v>0</v>
      </c>
      <c r="AT20" s="22"/>
      <c r="AU20" s="22">
        <v>1</v>
      </c>
      <c r="AV20" s="22">
        <v>3</v>
      </c>
      <c r="AW20" s="22">
        <v>4</v>
      </c>
      <c r="AX20" s="22">
        <v>0</v>
      </c>
      <c r="AY20" s="22">
        <v>0</v>
      </c>
      <c r="AZ20" s="22">
        <v>0</v>
      </c>
      <c r="BA20" s="22">
        <v>7</v>
      </c>
      <c r="BB20" s="22">
        <v>0</v>
      </c>
      <c r="BC20" s="20" t="s">
        <v>88</v>
      </c>
      <c r="BD20" s="20">
        <v>7</v>
      </c>
      <c r="BE20" s="20">
        <v>-7</v>
      </c>
      <c r="BF20" s="20" t="s">
        <v>88</v>
      </c>
      <c r="BG20" s="20">
        <v>10</v>
      </c>
      <c r="BH20" s="20">
        <v>-10</v>
      </c>
      <c r="BI20" s="20" t="s">
        <v>82</v>
      </c>
      <c r="BJ20" s="20">
        <v>0</v>
      </c>
      <c r="BK20" s="20">
        <v>0</v>
      </c>
      <c r="BL20" s="20" t="s">
        <v>82</v>
      </c>
      <c r="BM20" s="22">
        <v>0</v>
      </c>
      <c r="BN20" s="22">
        <v>0</v>
      </c>
      <c r="BO20" s="22">
        <v>0</v>
      </c>
      <c r="BP20" s="22">
        <v>0</v>
      </c>
      <c r="BQ20" s="22">
        <v>0</v>
      </c>
      <c r="BR20" s="22">
        <v>0</v>
      </c>
      <c r="BS20" s="22">
        <v>0</v>
      </c>
      <c r="BT20" s="22">
        <v>0</v>
      </c>
      <c r="BU20" s="22">
        <v>0</v>
      </c>
      <c r="BV20" s="22">
        <v>0</v>
      </c>
      <c r="BW20" s="22">
        <v>0</v>
      </c>
      <c r="BX20" s="25" t="s">
        <v>184</v>
      </c>
      <c r="BY20" s="22">
        <v>31</v>
      </c>
    </row>
    <row r="21" spans="1:77" x14ac:dyDescent="0.25">
      <c r="A21" s="20" t="s">
        <v>89</v>
      </c>
      <c r="B21" s="20" t="s">
        <v>78</v>
      </c>
      <c r="C21" s="20" t="s">
        <v>152</v>
      </c>
      <c r="D21" s="20" t="s">
        <v>107</v>
      </c>
      <c r="E21" s="22">
        <v>14</v>
      </c>
      <c r="F21" s="22">
        <v>40</v>
      </c>
      <c r="G21" s="22">
        <v>6000</v>
      </c>
      <c r="H21" s="22">
        <v>8000</v>
      </c>
      <c r="I21" s="22">
        <v>12000</v>
      </c>
      <c r="J21" s="22">
        <v>1200</v>
      </c>
      <c r="K21" s="22">
        <v>14</v>
      </c>
      <c r="L21" s="22">
        <v>10</v>
      </c>
      <c r="M21" s="22">
        <v>11</v>
      </c>
      <c r="N21" s="22">
        <v>5</v>
      </c>
      <c r="O21" s="22"/>
      <c r="P21" s="22">
        <v>40</v>
      </c>
      <c r="Q21" s="22">
        <v>0</v>
      </c>
      <c r="R21" s="22"/>
      <c r="S21" s="22"/>
      <c r="T21" s="22"/>
      <c r="U21" s="22"/>
      <c r="V21" s="22">
        <v>0</v>
      </c>
      <c r="W21" s="22"/>
      <c r="X21" s="22"/>
      <c r="Y21" s="22"/>
      <c r="Z21" s="22"/>
      <c r="AA21" s="22">
        <v>57</v>
      </c>
      <c r="AB21" s="22">
        <v>3</v>
      </c>
      <c r="AC21" s="22">
        <v>60</v>
      </c>
      <c r="AD21" s="22">
        <v>57</v>
      </c>
      <c r="AE21" s="22">
        <v>3</v>
      </c>
      <c r="AF21" s="22">
        <v>60</v>
      </c>
      <c r="AG21" s="20" t="s">
        <v>80</v>
      </c>
      <c r="AI21" s="22">
        <v>1</v>
      </c>
      <c r="AJ21" s="22">
        <v>1</v>
      </c>
      <c r="AK21" s="22">
        <v>2</v>
      </c>
      <c r="AL21" s="22">
        <v>3</v>
      </c>
      <c r="AM21" s="22">
        <v>0</v>
      </c>
      <c r="AN21" s="22">
        <v>0</v>
      </c>
      <c r="AO21" s="22">
        <v>2</v>
      </c>
      <c r="AP21" s="22">
        <v>0</v>
      </c>
      <c r="AQ21" s="22">
        <v>0</v>
      </c>
      <c r="AR21" s="22">
        <v>0</v>
      </c>
      <c r="AS21" s="22">
        <v>3</v>
      </c>
      <c r="AT21" s="22">
        <v>2</v>
      </c>
      <c r="AU21" s="22">
        <v>14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0" t="s">
        <v>82</v>
      </c>
      <c r="BD21" s="20">
        <v>0</v>
      </c>
      <c r="BE21" s="20">
        <v>0</v>
      </c>
      <c r="BF21" s="20" t="s">
        <v>82</v>
      </c>
      <c r="BG21" s="20">
        <v>0</v>
      </c>
      <c r="BH21" s="20">
        <v>0</v>
      </c>
      <c r="BI21" s="20" t="s">
        <v>82</v>
      </c>
      <c r="BJ21" s="20">
        <v>0</v>
      </c>
      <c r="BK21" s="20">
        <v>0</v>
      </c>
      <c r="BL21" s="20" t="s">
        <v>82</v>
      </c>
      <c r="BM21" s="22">
        <v>0</v>
      </c>
      <c r="BN21" s="22">
        <v>0</v>
      </c>
      <c r="BO21" s="22">
        <v>0</v>
      </c>
      <c r="BP21" s="22">
        <v>3</v>
      </c>
      <c r="BQ21" s="22">
        <v>1</v>
      </c>
      <c r="BR21" s="22">
        <v>1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5" t="s">
        <v>184</v>
      </c>
      <c r="BY21" s="22">
        <v>31</v>
      </c>
    </row>
    <row r="22" spans="1:77" x14ac:dyDescent="0.25">
      <c r="A22" s="20" t="s">
        <v>108</v>
      </c>
      <c r="B22" s="20" t="s">
        <v>78</v>
      </c>
      <c r="C22" s="20" t="s">
        <v>152</v>
      </c>
      <c r="D22" s="20" t="s">
        <v>109</v>
      </c>
      <c r="E22" s="22">
        <v>13</v>
      </c>
      <c r="F22" s="22">
        <v>26</v>
      </c>
      <c r="G22" s="22">
        <v>600</v>
      </c>
      <c r="H22" s="22">
        <v>800</v>
      </c>
      <c r="I22" s="22">
        <v>3000</v>
      </c>
      <c r="J22" s="22">
        <v>500</v>
      </c>
      <c r="K22" s="22">
        <v>12</v>
      </c>
      <c r="L22" s="22">
        <v>2</v>
      </c>
      <c r="M22" s="22"/>
      <c r="N22" s="22"/>
      <c r="O22" s="22"/>
      <c r="P22" s="22">
        <v>14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30</v>
      </c>
      <c r="AB22" s="22"/>
      <c r="AC22" s="22">
        <v>30</v>
      </c>
      <c r="AD22" s="22">
        <v>30</v>
      </c>
      <c r="AE22" s="22"/>
      <c r="AF22" s="22">
        <v>30</v>
      </c>
      <c r="AG22" s="20" t="s">
        <v>80</v>
      </c>
      <c r="AI22" s="22">
        <v>2</v>
      </c>
      <c r="AJ22" s="22">
        <v>0</v>
      </c>
      <c r="AK22" s="22">
        <v>2</v>
      </c>
      <c r="AL22" s="22">
        <v>1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2</v>
      </c>
      <c r="AT22" s="22">
        <v>0</v>
      </c>
      <c r="AU22" s="22">
        <v>7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1</v>
      </c>
      <c r="BC22" s="20" t="s">
        <v>88</v>
      </c>
      <c r="BD22" s="20">
        <v>50</v>
      </c>
      <c r="BE22" s="20">
        <v>-50</v>
      </c>
      <c r="BF22" s="20" t="s">
        <v>82</v>
      </c>
      <c r="BG22" s="20">
        <v>0</v>
      </c>
      <c r="BH22" s="20">
        <v>0</v>
      </c>
      <c r="BI22" s="20" t="s">
        <v>82</v>
      </c>
      <c r="BJ22" s="20">
        <v>0</v>
      </c>
      <c r="BK22" s="20">
        <v>0</v>
      </c>
      <c r="BL22" s="20" t="s">
        <v>82</v>
      </c>
      <c r="BM22" s="22">
        <v>0</v>
      </c>
      <c r="BN22" s="22">
        <v>0</v>
      </c>
      <c r="BO22" s="22">
        <v>2</v>
      </c>
      <c r="BP22" s="22">
        <v>3</v>
      </c>
      <c r="BQ22" s="22"/>
      <c r="BR22" s="22"/>
      <c r="BS22" s="22"/>
      <c r="BT22" s="22">
        <v>0</v>
      </c>
      <c r="BU22" s="22">
        <v>0</v>
      </c>
      <c r="BV22" s="22">
        <v>3</v>
      </c>
      <c r="BW22" s="22"/>
      <c r="BX22" s="25" t="s">
        <v>184</v>
      </c>
      <c r="BY22" s="22">
        <v>31</v>
      </c>
    </row>
    <row r="23" spans="1:77" x14ac:dyDescent="0.25">
      <c r="A23" s="20" t="s">
        <v>83</v>
      </c>
      <c r="B23" s="20" t="s">
        <v>78</v>
      </c>
      <c r="C23" s="20" t="s">
        <v>152</v>
      </c>
      <c r="D23" s="20" t="s">
        <v>110</v>
      </c>
      <c r="E23" s="22">
        <v>10</v>
      </c>
      <c r="F23" s="22">
        <v>20</v>
      </c>
      <c r="G23" s="22">
        <v>904.12</v>
      </c>
      <c r="H23" s="22">
        <v>1288.06</v>
      </c>
      <c r="I23" s="22">
        <v>385.96</v>
      </c>
      <c r="J23" s="22">
        <v>98.4</v>
      </c>
      <c r="K23" s="22"/>
      <c r="L23" s="22">
        <v>20</v>
      </c>
      <c r="M23" s="22"/>
      <c r="N23" s="22"/>
      <c r="O23" s="22"/>
      <c r="P23" s="22">
        <v>20</v>
      </c>
      <c r="Q23" s="22">
        <v>0</v>
      </c>
      <c r="R23" s="22"/>
      <c r="S23" s="22"/>
      <c r="T23" s="22"/>
      <c r="U23" s="22"/>
      <c r="V23" s="22">
        <v>0</v>
      </c>
      <c r="W23" s="22"/>
      <c r="X23" s="22"/>
      <c r="Y23" s="22"/>
      <c r="Z23" s="22"/>
      <c r="AA23" s="22">
        <v>20</v>
      </c>
      <c r="AB23" s="22"/>
      <c r="AC23" s="22">
        <v>20</v>
      </c>
      <c r="AD23" s="22">
        <v>20</v>
      </c>
      <c r="AE23" s="22"/>
      <c r="AF23" s="22">
        <v>20</v>
      </c>
      <c r="AG23" s="20" t="s">
        <v>80</v>
      </c>
      <c r="AI23" s="22">
        <v>1</v>
      </c>
      <c r="AJ23" s="22">
        <v>0</v>
      </c>
      <c r="AK23" s="22">
        <v>0</v>
      </c>
      <c r="AL23" s="22">
        <v>0</v>
      </c>
      <c r="AM23" s="22">
        <v>1</v>
      </c>
      <c r="AN23" s="22">
        <v>0</v>
      </c>
      <c r="AO23" s="22">
        <v>2</v>
      </c>
      <c r="AP23" s="22">
        <v>0</v>
      </c>
      <c r="AQ23" s="22">
        <v>0</v>
      </c>
      <c r="AR23" s="22">
        <v>0</v>
      </c>
      <c r="AS23" s="22">
        <v>2</v>
      </c>
      <c r="AT23" s="22">
        <v>0</v>
      </c>
      <c r="AU23" s="22">
        <v>6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0" t="s">
        <v>81</v>
      </c>
      <c r="BD23" s="20">
        <v>2</v>
      </c>
      <c r="BE23" s="20">
        <v>-2</v>
      </c>
      <c r="BF23" s="20" t="s">
        <v>81</v>
      </c>
      <c r="BG23" s="20">
        <v>1</v>
      </c>
      <c r="BH23" s="20">
        <v>1</v>
      </c>
      <c r="BI23" s="20" t="s">
        <v>88</v>
      </c>
      <c r="BJ23" s="20">
        <v>1</v>
      </c>
      <c r="BK23" s="20">
        <v>-1</v>
      </c>
      <c r="BL23" s="20" t="s">
        <v>95</v>
      </c>
      <c r="BM23" s="22">
        <v>1</v>
      </c>
      <c r="BN23" s="22">
        <v>-1</v>
      </c>
      <c r="BO23" s="22">
        <v>0</v>
      </c>
      <c r="BP23" s="22">
        <v>10</v>
      </c>
      <c r="BQ23" s="22">
        <v>0</v>
      </c>
      <c r="BR23" s="22">
        <v>0</v>
      </c>
      <c r="BS23" s="22">
        <v>0</v>
      </c>
      <c r="BT23" s="22">
        <v>0</v>
      </c>
      <c r="BU23" s="22">
        <v>1</v>
      </c>
      <c r="BV23" s="22">
        <v>0</v>
      </c>
      <c r="BW23" s="22">
        <v>0</v>
      </c>
      <c r="BX23" s="25" t="s">
        <v>184</v>
      </c>
      <c r="BY23" s="22">
        <v>31</v>
      </c>
    </row>
    <row r="24" spans="1:77" x14ac:dyDescent="0.25">
      <c r="A24" s="20" t="s">
        <v>108</v>
      </c>
      <c r="B24" s="20" t="s">
        <v>78</v>
      </c>
      <c r="C24" s="20" t="s">
        <v>152</v>
      </c>
      <c r="E24" s="22"/>
      <c r="F24" s="22"/>
      <c r="G24" s="22"/>
      <c r="H24" s="22"/>
      <c r="I24" s="22">
        <v>0</v>
      </c>
      <c r="J24" s="22"/>
      <c r="K24" s="22"/>
      <c r="L24" s="22"/>
      <c r="M24" s="22"/>
      <c r="N24" s="22"/>
      <c r="O24" s="22"/>
      <c r="P24" s="22">
        <v>0</v>
      </c>
      <c r="Q24" s="22">
        <v>0</v>
      </c>
      <c r="R24" s="22"/>
      <c r="S24" s="22"/>
      <c r="T24" s="22"/>
      <c r="U24" s="22"/>
      <c r="V24" s="22">
        <v>0</v>
      </c>
      <c r="W24" s="22"/>
      <c r="X24" s="22"/>
      <c r="Y24" s="22"/>
      <c r="Z24" s="22"/>
      <c r="AA24" s="22"/>
      <c r="AB24" s="22"/>
      <c r="AC24" s="22">
        <v>0</v>
      </c>
      <c r="AD24" s="22"/>
      <c r="AE24" s="22"/>
      <c r="AF24" s="22">
        <v>0</v>
      </c>
      <c r="AG24" s="20" t="s">
        <v>80</v>
      </c>
      <c r="AI24" s="22"/>
      <c r="AJ24" s="22"/>
      <c r="AK24" s="22"/>
      <c r="AL24" s="22"/>
      <c r="AM24" s="22">
        <v>0</v>
      </c>
      <c r="AN24" s="22"/>
      <c r="AO24" s="22">
        <v>0</v>
      </c>
      <c r="AP24" s="22"/>
      <c r="AQ24" s="22">
        <v>0</v>
      </c>
      <c r="AR24" s="22"/>
      <c r="AS24" s="22">
        <v>0</v>
      </c>
      <c r="AT24" s="22"/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0" t="s">
        <v>88</v>
      </c>
      <c r="BD24" s="20">
        <v>0</v>
      </c>
      <c r="BE24" s="20">
        <v>0</v>
      </c>
      <c r="BF24" s="20" t="s">
        <v>88</v>
      </c>
      <c r="BG24" s="20">
        <v>0</v>
      </c>
      <c r="BH24" s="20">
        <v>0</v>
      </c>
      <c r="BI24" s="20" t="s">
        <v>88</v>
      </c>
      <c r="BJ24" s="20">
        <v>0</v>
      </c>
      <c r="BK24" s="20">
        <v>0</v>
      </c>
      <c r="BL24" s="20" t="s">
        <v>95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/>
      <c r="BS24" s="22"/>
      <c r="BT24" s="22">
        <v>0</v>
      </c>
      <c r="BU24" s="22">
        <v>0</v>
      </c>
      <c r="BV24" s="22">
        <v>5</v>
      </c>
      <c r="BW24" s="22"/>
      <c r="BX24" s="25" t="s">
        <v>184</v>
      </c>
      <c r="BY24" s="22">
        <v>31</v>
      </c>
    </row>
    <row r="25" spans="1:77" x14ac:dyDescent="0.25">
      <c r="A25" s="20" t="s">
        <v>108</v>
      </c>
      <c r="B25" s="20" t="s">
        <v>90</v>
      </c>
      <c r="C25" s="20" t="s">
        <v>152</v>
      </c>
      <c r="D25" s="20" t="s">
        <v>79</v>
      </c>
      <c r="E25" s="22">
        <v>12</v>
      </c>
      <c r="F25" s="22">
        <v>24</v>
      </c>
      <c r="G25" s="22"/>
      <c r="H25" s="22"/>
      <c r="I25" s="22">
        <v>12336</v>
      </c>
      <c r="J25" s="22">
        <v>507.28</v>
      </c>
      <c r="K25" s="22">
        <v>128</v>
      </c>
      <c r="L25" s="22"/>
      <c r="M25" s="22"/>
      <c r="N25" s="22"/>
      <c r="O25" s="22"/>
      <c r="P25" s="22">
        <v>128</v>
      </c>
      <c r="Q25" s="22">
        <v>0</v>
      </c>
      <c r="R25" s="22"/>
      <c r="S25" s="22"/>
      <c r="T25" s="22"/>
      <c r="U25" s="22"/>
      <c r="V25" s="22">
        <v>0</v>
      </c>
      <c r="W25" s="22"/>
      <c r="X25" s="22"/>
      <c r="Y25" s="22"/>
      <c r="Z25" s="22"/>
      <c r="AA25" s="22"/>
      <c r="AB25" s="22"/>
      <c r="AC25" s="22">
        <v>0</v>
      </c>
      <c r="AD25" s="22"/>
      <c r="AE25" s="22"/>
      <c r="AF25" s="22">
        <v>0</v>
      </c>
      <c r="AG25" s="20" t="s">
        <v>80</v>
      </c>
      <c r="AI25" s="22">
        <v>1</v>
      </c>
      <c r="AJ25" s="22">
        <v>1</v>
      </c>
      <c r="AK25" s="22">
        <v>3</v>
      </c>
      <c r="AL25" s="22">
        <v>2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7</v>
      </c>
      <c r="AV25" s="22">
        <v>2</v>
      </c>
      <c r="AW25" s="22">
        <v>2</v>
      </c>
      <c r="AX25" s="22">
        <v>0</v>
      </c>
      <c r="AY25" s="22">
        <v>0</v>
      </c>
      <c r="AZ25" s="22">
        <v>0</v>
      </c>
      <c r="BA25" s="22">
        <v>4</v>
      </c>
      <c r="BB25" s="22">
        <v>0</v>
      </c>
      <c r="BC25" s="20" t="s">
        <v>82</v>
      </c>
      <c r="BD25" s="20">
        <v>0</v>
      </c>
      <c r="BE25" s="20">
        <v>0</v>
      </c>
      <c r="BF25" s="20" t="s">
        <v>82</v>
      </c>
      <c r="BG25" s="20">
        <v>0</v>
      </c>
      <c r="BH25" s="20">
        <v>0</v>
      </c>
      <c r="BI25" s="20" t="s">
        <v>82</v>
      </c>
      <c r="BJ25" s="20">
        <v>0</v>
      </c>
      <c r="BK25" s="20">
        <v>0</v>
      </c>
      <c r="BL25" s="20" t="s">
        <v>82</v>
      </c>
      <c r="BM25" s="22">
        <v>0</v>
      </c>
      <c r="BN25" s="22">
        <v>0</v>
      </c>
      <c r="BO25" s="22"/>
      <c r="BP25" s="22"/>
      <c r="BQ25" s="22"/>
      <c r="BR25" s="22"/>
      <c r="BS25" s="22">
        <v>10</v>
      </c>
      <c r="BT25" s="22">
        <v>0</v>
      </c>
      <c r="BU25" s="22">
        <v>0</v>
      </c>
      <c r="BV25" s="22">
        <v>13</v>
      </c>
      <c r="BW25" s="22"/>
      <c r="BX25" s="25" t="s">
        <v>184</v>
      </c>
      <c r="BY25" s="22">
        <v>31</v>
      </c>
    </row>
    <row r="26" spans="1:77" x14ac:dyDescent="0.25">
      <c r="A26" s="20" t="s">
        <v>96</v>
      </c>
      <c r="B26" s="20" t="s">
        <v>78</v>
      </c>
      <c r="C26" s="20" t="s">
        <v>152</v>
      </c>
      <c r="D26" s="20" t="s">
        <v>79</v>
      </c>
      <c r="E26" s="22">
        <v>6</v>
      </c>
      <c r="F26" s="22">
        <v>17</v>
      </c>
      <c r="G26" s="22">
        <v>3800</v>
      </c>
      <c r="H26" s="22">
        <v>4500</v>
      </c>
      <c r="I26" s="22">
        <v>6200</v>
      </c>
      <c r="J26" s="22">
        <v>1300</v>
      </c>
      <c r="K26" s="22">
        <v>10</v>
      </c>
      <c r="L26" s="22">
        <v>10</v>
      </c>
      <c r="M26" s="22">
        <v>7</v>
      </c>
      <c r="N26" s="22"/>
      <c r="O26" s="22"/>
      <c r="P26" s="22">
        <v>27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50</v>
      </c>
      <c r="AB26" s="22">
        <v>6</v>
      </c>
      <c r="AC26" s="22">
        <v>56</v>
      </c>
      <c r="AD26" s="22">
        <v>50</v>
      </c>
      <c r="AE26" s="22">
        <v>6</v>
      </c>
      <c r="AF26" s="22">
        <v>56</v>
      </c>
      <c r="AG26" s="20" t="s">
        <v>80</v>
      </c>
      <c r="AI26" s="22">
        <v>0</v>
      </c>
      <c r="AJ26" s="22">
        <v>1</v>
      </c>
      <c r="AK26" s="22">
        <v>1</v>
      </c>
      <c r="AL26" s="22">
        <v>1</v>
      </c>
      <c r="AM26" s="22">
        <v>0</v>
      </c>
      <c r="AN26" s="22">
        <v>0</v>
      </c>
      <c r="AO26" s="22">
        <v>0</v>
      </c>
      <c r="AP26" s="22">
        <v>0</v>
      </c>
      <c r="AQ26" s="22">
        <v>1</v>
      </c>
      <c r="AR26" s="22">
        <v>0</v>
      </c>
      <c r="AS26" s="22">
        <v>1</v>
      </c>
      <c r="AT26" s="22">
        <v>1</v>
      </c>
      <c r="AU26" s="22">
        <v>6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0" t="s">
        <v>82</v>
      </c>
      <c r="BD26" s="20">
        <v>0</v>
      </c>
      <c r="BE26" s="20">
        <v>0</v>
      </c>
      <c r="BF26" s="20" t="s">
        <v>82</v>
      </c>
      <c r="BG26" s="20">
        <v>0</v>
      </c>
      <c r="BH26" s="20">
        <v>0</v>
      </c>
      <c r="BI26" s="20" t="s">
        <v>82</v>
      </c>
      <c r="BJ26" s="20">
        <v>0</v>
      </c>
      <c r="BK26" s="20">
        <v>0</v>
      </c>
      <c r="BL26" s="20" t="s">
        <v>82</v>
      </c>
      <c r="BM26" s="22">
        <v>0</v>
      </c>
      <c r="BN26" s="22">
        <v>0</v>
      </c>
      <c r="BO26" s="22">
        <v>6</v>
      </c>
      <c r="BP26" s="22">
        <v>4</v>
      </c>
      <c r="BQ26" s="22">
        <v>4</v>
      </c>
      <c r="BR26" s="22"/>
      <c r="BS26" s="22"/>
      <c r="BT26" s="22">
        <v>0</v>
      </c>
      <c r="BU26" s="22">
        <v>3</v>
      </c>
      <c r="BV26" s="22">
        <v>0</v>
      </c>
      <c r="BW26" s="22"/>
      <c r="BX26" s="25" t="s">
        <v>184</v>
      </c>
      <c r="BY26" s="22">
        <v>31</v>
      </c>
    </row>
    <row r="27" spans="1:77" x14ac:dyDescent="0.25">
      <c r="A27" s="20" t="s">
        <v>77</v>
      </c>
      <c r="B27" s="20" t="s">
        <v>78</v>
      </c>
      <c r="C27" s="20" t="s">
        <v>150</v>
      </c>
      <c r="D27" s="20" t="s">
        <v>79</v>
      </c>
      <c r="E27" s="22">
        <v>40</v>
      </c>
      <c r="F27" s="22">
        <v>96</v>
      </c>
      <c r="G27" s="22">
        <v>302893.21999999997</v>
      </c>
      <c r="H27" s="22">
        <v>317303.74</v>
      </c>
      <c r="I27" s="22">
        <v>258813.01</v>
      </c>
      <c r="J27" s="22">
        <v>17989.48</v>
      </c>
      <c r="K27" s="22">
        <v>176</v>
      </c>
      <c r="L27" s="22">
        <v>96</v>
      </c>
      <c r="M27" s="22">
        <v>41</v>
      </c>
      <c r="N27" s="22">
        <v>14</v>
      </c>
      <c r="O27" s="22">
        <v>4</v>
      </c>
      <c r="P27" s="22">
        <v>331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116</v>
      </c>
      <c r="AB27" s="22">
        <v>214</v>
      </c>
      <c r="AC27" s="22">
        <v>330</v>
      </c>
      <c r="AD27" s="22">
        <v>357</v>
      </c>
      <c r="AE27" s="22">
        <v>214</v>
      </c>
      <c r="AF27" s="22">
        <v>571</v>
      </c>
      <c r="AG27" s="20" t="s">
        <v>80</v>
      </c>
      <c r="AI27" s="22">
        <v>2</v>
      </c>
      <c r="AJ27" s="22">
        <v>5</v>
      </c>
      <c r="AK27" s="22">
        <v>12</v>
      </c>
      <c r="AL27" s="22">
        <v>6</v>
      </c>
      <c r="AM27" s="22">
        <v>0</v>
      </c>
      <c r="AN27" s="22">
        <v>0</v>
      </c>
      <c r="AO27" s="22">
        <v>0</v>
      </c>
      <c r="AP27" s="22">
        <v>0</v>
      </c>
      <c r="AQ27" s="22">
        <v>0</v>
      </c>
      <c r="AR27" s="22">
        <v>0</v>
      </c>
      <c r="AS27" s="22">
        <v>2</v>
      </c>
      <c r="AT27" s="22">
        <v>2</v>
      </c>
      <c r="AU27" s="22">
        <v>29</v>
      </c>
      <c r="AV27" s="22">
        <v>5</v>
      </c>
      <c r="AW27" s="22">
        <v>25</v>
      </c>
      <c r="AX27" s="22">
        <v>18</v>
      </c>
      <c r="AY27" s="22">
        <v>1</v>
      </c>
      <c r="AZ27" s="22">
        <v>0</v>
      </c>
      <c r="BA27" s="22">
        <v>49</v>
      </c>
      <c r="BB27" s="22">
        <v>24</v>
      </c>
      <c r="BC27" s="20" t="s">
        <v>88</v>
      </c>
      <c r="BD27" s="20">
        <v>20</v>
      </c>
      <c r="BE27" s="20">
        <v>-20</v>
      </c>
      <c r="BF27" s="20" t="s">
        <v>82</v>
      </c>
      <c r="BG27" s="20">
        <v>0</v>
      </c>
      <c r="BH27" s="20">
        <v>0</v>
      </c>
      <c r="BI27" s="20" t="s">
        <v>82</v>
      </c>
      <c r="BJ27" s="20">
        <v>0</v>
      </c>
      <c r="BK27" s="20">
        <v>0</v>
      </c>
      <c r="BL27" s="20" t="s">
        <v>95</v>
      </c>
      <c r="BM27" s="22">
        <v>10</v>
      </c>
      <c r="BN27" s="22">
        <v>-10</v>
      </c>
      <c r="BO27" s="22">
        <v>0</v>
      </c>
      <c r="BP27" s="22">
        <v>6</v>
      </c>
      <c r="BQ27" s="22">
        <v>8</v>
      </c>
      <c r="BR27" s="22">
        <v>6</v>
      </c>
      <c r="BS27" s="22">
        <v>0</v>
      </c>
      <c r="BT27" s="22">
        <v>0</v>
      </c>
      <c r="BU27" s="22">
        <v>0</v>
      </c>
      <c r="BV27" s="22">
        <v>18</v>
      </c>
      <c r="BW27" s="22">
        <v>5</v>
      </c>
      <c r="BX27" s="25" t="s">
        <v>184</v>
      </c>
      <c r="BY27" s="22">
        <v>31</v>
      </c>
    </row>
    <row r="28" spans="1:77" x14ac:dyDescent="0.25">
      <c r="A28" s="20" t="s">
        <v>77</v>
      </c>
      <c r="B28" s="20" t="s">
        <v>78</v>
      </c>
      <c r="C28" s="20" t="s">
        <v>150</v>
      </c>
      <c r="D28" s="20" t="s">
        <v>79</v>
      </c>
      <c r="E28" s="22">
        <v>15</v>
      </c>
      <c r="F28" s="22">
        <v>40</v>
      </c>
      <c r="G28" s="22">
        <v>58148</v>
      </c>
      <c r="H28" s="22">
        <v>57977</v>
      </c>
      <c r="I28" s="22">
        <v>65555</v>
      </c>
      <c r="J28" s="22">
        <v>2766</v>
      </c>
      <c r="K28" s="22">
        <v>69</v>
      </c>
      <c r="L28" s="22"/>
      <c r="M28" s="22"/>
      <c r="N28" s="22"/>
      <c r="O28" s="22"/>
      <c r="P28" s="22">
        <v>69</v>
      </c>
      <c r="Q28" s="22">
        <v>0</v>
      </c>
      <c r="R28" s="22"/>
      <c r="S28" s="22"/>
      <c r="T28" s="22"/>
      <c r="U28" s="22"/>
      <c r="V28" s="22">
        <v>0</v>
      </c>
      <c r="W28" s="22"/>
      <c r="X28" s="22"/>
      <c r="Y28" s="22"/>
      <c r="Z28" s="22"/>
      <c r="AA28" s="22"/>
      <c r="AB28" s="22">
        <v>25</v>
      </c>
      <c r="AC28" s="22">
        <v>25</v>
      </c>
      <c r="AD28" s="22"/>
      <c r="AE28" s="22">
        <v>25</v>
      </c>
      <c r="AF28" s="22">
        <v>25</v>
      </c>
      <c r="AG28" s="20" t="s">
        <v>80</v>
      </c>
      <c r="AI28" s="22"/>
      <c r="AJ28" s="22">
        <v>2</v>
      </c>
      <c r="AK28" s="22">
        <v>2</v>
      </c>
      <c r="AL28" s="22">
        <v>1</v>
      </c>
      <c r="AM28" s="22">
        <v>0</v>
      </c>
      <c r="AN28" s="22"/>
      <c r="AO28" s="22">
        <v>0</v>
      </c>
      <c r="AP28" s="22"/>
      <c r="AQ28" s="22">
        <v>0</v>
      </c>
      <c r="AR28" s="22"/>
      <c r="AS28" s="22">
        <v>0</v>
      </c>
      <c r="AT28" s="22"/>
      <c r="AU28" s="22">
        <v>5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0" t="s">
        <v>88</v>
      </c>
      <c r="BD28" s="20">
        <v>0</v>
      </c>
      <c r="BE28" s="20">
        <v>0</v>
      </c>
      <c r="BF28" s="20" t="s">
        <v>88</v>
      </c>
      <c r="BG28" s="20">
        <v>0</v>
      </c>
      <c r="BH28" s="20">
        <v>0</v>
      </c>
      <c r="BI28" s="20" t="s">
        <v>88</v>
      </c>
      <c r="BJ28" s="20">
        <v>0</v>
      </c>
      <c r="BK28" s="20">
        <v>0</v>
      </c>
      <c r="BL28" s="20" t="s">
        <v>95</v>
      </c>
      <c r="BM28" s="22">
        <v>0</v>
      </c>
      <c r="BN28" s="22">
        <v>0</v>
      </c>
      <c r="BO28" s="22">
        <v>0</v>
      </c>
      <c r="BP28" s="22">
        <v>0</v>
      </c>
      <c r="BQ28" s="22">
        <v>0</v>
      </c>
      <c r="BR28" s="22">
        <v>0</v>
      </c>
      <c r="BS28" s="22"/>
      <c r="BT28" s="22">
        <v>0</v>
      </c>
      <c r="BU28" s="22">
        <v>0</v>
      </c>
      <c r="BV28" s="22">
        <v>0</v>
      </c>
      <c r="BW28" s="22">
        <v>0</v>
      </c>
      <c r="BX28" s="25" t="s">
        <v>184</v>
      </c>
      <c r="BY28" s="22">
        <v>31</v>
      </c>
    </row>
    <row r="29" spans="1:77" x14ac:dyDescent="0.25">
      <c r="A29" s="20" t="s">
        <v>100</v>
      </c>
      <c r="B29" s="20" t="s">
        <v>90</v>
      </c>
      <c r="C29" s="20" t="s">
        <v>150</v>
      </c>
      <c r="D29" s="20" t="s">
        <v>79</v>
      </c>
      <c r="E29" s="22">
        <v>49</v>
      </c>
      <c r="F29" s="22">
        <v>120</v>
      </c>
      <c r="G29" s="22">
        <v>531931.56999999995</v>
      </c>
      <c r="H29" s="22">
        <v>738752.83</v>
      </c>
      <c r="I29" s="22">
        <v>592458.44999999995</v>
      </c>
      <c r="J29" s="22">
        <v>85264.01</v>
      </c>
      <c r="K29" s="22">
        <v>175</v>
      </c>
      <c r="L29" s="22">
        <v>186</v>
      </c>
      <c r="M29" s="22">
        <v>25</v>
      </c>
      <c r="N29" s="22">
        <v>4</v>
      </c>
      <c r="O29" s="22"/>
      <c r="P29" s="22">
        <v>390</v>
      </c>
      <c r="Q29" s="22">
        <v>2</v>
      </c>
      <c r="R29" s="22">
        <v>0</v>
      </c>
      <c r="S29" s="22">
        <v>0</v>
      </c>
      <c r="T29" s="22">
        <v>0</v>
      </c>
      <c r="U29" s="22"/>
      <c r="V29" s="22">
        <v>0</v>
      </c>
      <c r="W29" s="22">
        <v>0</v>
      </c>
      <c r="X29" s="22">
        <v>0</v>
      </c>
      <c r="Y29" s="22">
        <v>0</v>
      </c>
      <c r="Z29" s="22"/>
      <c r="AA29" s="22">
        <v>592</v>
      </c>
      <c r="AB29" s="22">
        <v>231</v>
      </c>
      <c r="AC29" s="22">
        <v>823</v>
      </c>
      <c r="AD29" s="22">
        <v>592</v>
      </c>
      <c r="AE29" s="22">
        <v>231</v>
      </c>
      <c r="AF29" s="22">
        <v>823</v>
      </c>
      <c r="AG29" s="20" t="s">
        <v>84</v>
      </c>
      <c r="AH29" s="20" t="s">
        <v>111</v>
      </c>
      <c r="AI29" s="22">
        <v>2</v>
      </c>
      <c r="AJ29" s="22">
        <v>6</v>
      </c>
      <c r="AK29" s="22">
        <v>15</v>
      </c>
      <c r="AL29" s="22">
        <v>4</v>
      </c>
      <c r="AM29" s="22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0</v>
      </c>
      <c r="AS29" s="22">
        <v>10</v>
      </c>
      <c r="AT29" s="22">
        <v>7</v>
      </c>
      <c r="AU29" s="22">
        <v>44</v>
      </c>
      <c r="AV29" s="22">
        <v>73</v>
      </c>
      <c r="AW29" s="22">
        <v>83</v>
      </c>
      <c r="AX29" s="22">
        <v>5</v>
      </c>
      <c r="AY29" s="22">
        <v>1</v>
      </c>
      <c r="AZ29" s="22">
        <v>0</v>
      </c>
      <c r="BA29" s="22">
        <v>162</v>
      </c>
      <c r="BB29" s="22">
        <v>249</v>
      </c>
      <c r="BC29" s="20" t="s">
        <v>81</v>
      </c>
      <c r="BD29" s="20">
        <v>5</v>
      </c>
      <c r="BE29" s="20">
        <v>-5</v>
      </c>
      <c r="BF29" s="20" t="s">
        <v>88</v>
      </c>
      <c r="BG29" s="20">
        <v>5</v>
      </c>
      <c r="BH29" s="20">
        <v>-5</v>
      </c>
      <c r="BI29" s="20" t="s">
        <v>82</v>
      </c>
      <c r="BJ29" s="20">
        <v>0</v>
      </c>
      <c r="BK29" s="20">
        <v>0</v>
      </c>
      <c r="BL29" s="20" t="s">
        <v>82</v>
      </c>
      <c r="BM29" s="22">
        <v>0</v>
      </c>
      <c r="BN29" s="22">
        <v>0</v>
      </c>
      <c r="BO29" s="22">
        <v>15</v>
      </c>
      <c r="BP29" s="22">
        <v>10</v>
      </c>
      <c r="BQ29" s="22">
        <v>3</v>
      </c>
      <c r="BR29" s="22">
        <v>2</v>
      </c>
      <c r="BS29" s="22">
        <v>0</v>
      </c>
      <c r="BT29" s="22">
        <v>2</v>
      </c>
      <c r="BU29" s="22">
        <v>1</v>
      </c>
      <c r="BV29" s="22">
        <v>17</v>
      </c>
      <c r="BW29" s="22">
        <v>0</v>
      </c>
      <c r="BX29" s="25" t="s">
        <v>184</v>
      </c>
      <c r="BY29" s="22">
        <v>31</v>
      </c>
    </row>
    <row r="30" spans="1:77" x14ac:dyDescent="0.25">
      <c r="A30" s="20" t="s">
        <v>77</v>
      </c>
      <c r="B30" s="20" t="s">
        <v>78</v>
      </c>
      <c r="C30" s="20" t="s">
        <v>150</v>
      </c>
      <c r="D30" s="20" t="s">
        <v>79</v>
      </c>
      <c r="E30" s="22">
        <v>36</v>
      </c>
      <c r="F30" s="22">
        <v>78</v>
      </c>
      <c r="G30" s="22">
        <v>111053.25</v>
      </c>
      <c r="H30" s="22">
        <v>91431.98</v>
      </c>
      <c r="I30" s="22">
        <v>68492.320000000007</v>
      </c>
      <c r="J30" s="22">
        <v>5582.82</v>
      </c>
      <c r="K30" s="22">
        <v>158</v>
      </c>
      <c r="L30" s="22">
        <v>6</v>
      </c>
      <c r="M30" s="22">
        <v>7</v>
      </c>
      <c r="N30" s="22"/>
      <c r="O30" s="22"/>
      <c r="P30" s="22">
        <v>171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153</v>
      </c>
      <c r="AB30" s="22"/>
      <c r="AC30" s="22">
        <v>153</v>
      </c>
      <c r="AD30" s="22">
        <v>153</v>
      </c>
      <c r="AE30" s="22"/>
      <c r="AF30" s="22">
        <v>153</v>
      </c>
      <c r="AG30" s="20" t="s">
        <v>84</v>
      </c>
      <c r="AH30" s="20" t="s">
        <v>112</v>
      </c>
      <c r="AI30" s="22">
        <v>1</v>
      </c>
      <c r="AJ30" s="22">
        <v>1</v>
      </c>
      <c r="AK30" s="22">
        <v>4</v>
      </c>
      <c r="AL30" s="22">
        <v>3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9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0" t="s">
        <v>82</v>
      </c>
      <c r="BD30" s="20">
        <v>0</v>
      </c>
      <c r="BE30" s="20">
        <v>0</v>
      </c>
      <c r="BF30" s="20" t="s">
        <v>82</v>
      </c>
      <c r="BG30" s="20">
        <v>0</v>
      </c>
      <c r="BH30" s="20">
        <v>0</v>
      </c>
      <c r="BI30" s="20" t="s">
        <v>82</v>
      </c>
      <c r="BJ30" s="20">
        <v>0</v>
      </c>
      <c r="BK30" s="20">
        <v>0</v>
      </c>
      <c r="BL30" s="20" t="s">
        <v>82</v>
      </c>
      <c r="BM30" s="22">
        <v>0</v>
      </c>
      <c r="BN30" s="22">
        <v>0</v>
      </c>
      <c r="BO30" s="22">
        <v>8</v>
      </c>
      <c r="BP30" s="22">
        <v>2</v>
      </c>
      <c r="BQ30" s="22">
        <v>0</v>
      </c>
      <c r="BR30" s="22">
        <v>0</v>
      </c>
      <c r="BS30" s="22">
        <v>0</v>
      </c>
      <c r="BT30" s="22">
        <v>0</v>
      </c>
      <c r="BU30" s="22">
        <v>0</v>
      </c>
      <c r="BV30" s="22">
        <v>0</v>
      </c>
      <c r="BW30" s="22">
        <v>0</v>
      </c>
      <c r="BX30" s="25" t="s">
        <v>184</v>
      </c>
      <c r="BY30" s="22">
        <v>31</v>
      </c>
    </row>
    <row r="31" spans="1:77" x14ac:dyDescent="0.25">
      <c r="A31" s="20" t="s">
        <v>100</v>
      </c>
      <c r="B31" s="20" t="s">
        <v>78</v>
      </c>
      <c r="C31" s="20" t="s">
        <v>150</v>
      </c>
      <c r="D31" s="20" t="s">
        <v>79</v>
      </c>
      <c r="E31" s="22">
        <v>24</v>
      </c>
      <c r="F31" s="22">
        <v>45</v>
      </c>
      <c r="G31" s="22"/>
      <c r="H31" s="22"/>
      <c r="I31" s="22">
        <v>0</v>
      </c>
      <c r="J31" s="22">
        <v>17000</v>
      </c>
      <c r="K31" s="22">
        <v>68</v>
      </c>
      <c r="L31" s="22">
        <v>110</v>
      </c>
      <c r="M31" s="22">
        <v>20</v>
      </c>
      <c r="N31" s="22"/>
      <c r="O31" s="22"/>
      <c r="P31" s="22">
        <v>198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35</v>
      </c>
      <c r="AB31" s="22">
        <v>163</v>
      </c>
      <c r="AC31" s="22">
        <v>198</v>
      </c>
      <c r="AD31" s="22">
        <v>35</v>
      </c>
      <c r="AE31" s="22">
        <v>163</v>
      </c>
      <c r="AF31" s="22">
        <v>198</v>
      </c>
      <c r="AG31" s="20" t="s">
        <v>84</v>
      </c>
      <c r="AH31" s="20" t="s">
        <v>113</v>
      </c>
      <c r="AI31" s="22">
        <v>2</v>
      </c>
      <c r="AJ31" s="22">
        <v>3</v>
      </c>
      <c r="AK31" s="22">
        <v>0</v>
      </c>
      <c r="AL31" s="22">
        <v>0</v>
      </c>
      <c r="AM31" s="22">
        <v>0</v>
      </c>
      <c r="AN31" s="22">
        <v>0</v>
      </c>
      <c r="AO31" s="22">
        <v>2</v>
      </c>
      <c r="AP31" s="22">
        <v>3</v>
      </c>
      <c r="AQ31" s="22">
        <v>0</v>
      </c>
      <c r="AR31" s="22">
        <v>0</v>
      </c>
      <c r="AS31" s="22">
        <v>0</v>
      </c>
      <c r="AT31" s="22">
        <v>0</v>
      </c>
      <c r="AU31" s="22">
        <v>10</v>
      </c>
      <c r="AV31" s="22">
        <v>60</v>
      </c>
      <c r="AW31" s="22">
        <v>75</v>
      </c>
      <c r="AX31" s="22">
        <v>10</v>
      </c>
      <c r="AY31" s="22">
        <v>0</v>
      </c>
      <c r="AZ31" s="22">
        <v>0</v>
      </c>
      <c r="BA31" s="22">
        <v>145</v>
      </c>
      <c r="BB31" s="22">
        <v>145</v>
      </c>
      <c r="BC31" s="20" t="s">
        <v>82</v>
      </c>
      <c r="BD31" s="20">
        <v>0</v>
      </c>
      <c r="BE31" s="20">
        <v>0</v>
      </c>
      <c r="BF31" s="20" t="s">
        <v>82</v>
      </c>
      <c r="BG31" s="20">
        <v>0</v>
      </c>
      <c r="BH31" s="20">
        <v>0</v>
      </c>
      <c r="BI31" s="20" t="s">
        <v>82</v>
      </c>
      <c r="BJ31" s="20">
        <v>0</v>
      </c>
      <c r="BK31" s="20">
        <v>0</v>
      </c>
      <c r="BL31" s="20" t="s">
        <v>82</v>
      </c>
      <c r="BM31" s="22">
        <v>0</v>
      </c>
      <c r="BN31" s="22">
        <v>0</v>
      </c>
      <c r="BO31" s="22">
        <v>10</v>
      </c>
      <c r="BP31" s="22">
        <v>10</v>
      </c>
      <c r="BQ31" s="22">
        <v>5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/>
      <c r="BX31" s="25" t="s">
        <v>184</v>
      </c>
      <c r="BY31" s="22">
        <v>31</v>
      </c>
    </row>
    <row r="32" spans="1:77" x14ac:dyDescent="0.25">
      <c r="A32" s="20" t="s">
        <v>100</v>
      </c>
      <c r="B32" s="20" t="s">
        <v>78</v>
      </c>
      <c r="C32" s="20" t="s">
        <v>150</v>
      </c>
      <c r="D32" s="20" t="s">
        <v>79</v>
      </c>
      <c r="E32" s="22">
        <v>10</v>
      </c>
      <c r="F32" s="22">
        <v>15</v>
      </c>
      <c r="G32" s="22"/>
      <c r="H32" s="22">
        <v>162829.57</v>
      </c>
      <c r="I32" s="22">
        <v>139588.57</v>
      </c>
      <c r="J32" s="22">
        <v>19890.45</v>
      </c>
      <c r="K32" s="22">
        <v>40</v>
      </c>
      <c r="L32" s="22">
        <v>68</v>
      </c>
      <c r="M32" s="22">
        <v>28</v>
      </c>
      <c r="N32" s="22"/>
      <c r="O32" s="22"/>
      <c r="P32" s="22">
        <v>136</v>
      </c>
      <c r="Q32" s="22">
        <v>0</v>
      </c>
      <c r="R32" s="22">
        <v>2</v>
      </c>
      <c r="S32" s="22">
        <v>3</v>
      </c>
      <c r="T32" s="22">
        <v>0</v>
      </c>
      <c r="U32" s="22">
        <v>0</v>
      </c>
      <c r="V32" s="22">
        <v>0</v>
      </c>
      <c r="W32" s="22">
        <v>28</v>
      </c>
      <c r="X32" s="22">
        <v>0</v>
      </c>
      <c r="Y32" s="22">
        <v>0</v>
      </c>
      <c r="Z32" s="22">
        <v>0</v>
      </c>
      <c r="AA32" s="22"/>
      <c r="AB32" s="22"/>
      <c r="AC32" s="22">
        <v>0</v>
      </c>
      <c r="AD32" s="22"/>
      <c r="AE32" s="22"/>
      <c r="AF32" s="22">
        <v>0</v>
      </c>
      <c r="AG32" s="20" t="s">
        <v>84</v>
      </c>
      <c r="AH32" s="20" t="s">
        <v>114</v>
      </c>
      <c r="AI32" s="22">
        <v>0</v>
      </c>
      <c r="AJ32" s="22">
        <v>1</v>
      </c>
      <c r="AK32" s="22">
        <v>3</v>
      </c>
      <c r="AL32" s="22">
        <v>2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6</v>
      </c>
      <c r="AV32" s="22">
        <v>36</v>
      </c>
      <c r="AW32" s="22">
        <v>72</v>
      </c>
      <c r="AX32" s="22">
        <v>14</v>
      </c>
      <c r="AY32" s="22">
        <v>0</v>
      </c>
      <c r="AZ32" s="22">
        <v>0</v>
      </c>
      <c r="BA32" s="22">
        <v>122</v>
      </c>
      <c r="BB32" s="22">
        <v>122</v>
      </c>
      <c r="BC32" s="20" t="s">
        <v>81</v>
      </c>
      <c r="BD32" s="20">
        <v>73</v>
      </c>
      <c r="BE32" s="20">
        <v>-73</v>
      </c>
      <c r="BF32" s="20" t="s">
        <v>82</v>
      </c>
      <c r="BG32" s="20">
        <v>0</v>
      </c>
      <c r="BH32" s="20">
        <v>0</v>
      </c>
      <c r="BI32" s="20" t="s">
        <v>82</v>
      </c>
      <c r="BJ32" s="20">
        <v>0</v>
      </c>
      <c r="BK32" s="20">
        <v>0</v>
      </c>
      <c r="BL32" s="20" t="s">
        <v>82</v>
      </c>
      <c r="BM32" s="22">
        <v>0</v>
      </c>
      <c r="BN32" s="22">
        <v>0</v>
      </c>
      <c r="BO32" s="22">
        <v>72</v>
      </c>
      <c r="BP32" s="22">
        <v>36</v>
      </c>
      <c r="BQ32" s="22">
        <v>14</v>
      </c>
      <c r="BR32" s="22"/>
      <c r="BS32" s="22"/>
      <c r="BT32" s="22">
        <v>0</v>
      </c>
      <c r="BU32" s="22">
        <v>0</v>
      </c>
      <c r="BV32" s="22">
        <v>10</v>
      </c>
      <c r="BW32" s="22"/>
      <c r="BX32" s="25" t="s">
        <v>184</v>
      </c>
      <c r="BY32" s="22">
        <v>31</v>
      </c>
    </row>
    <row r="33" spans="1:77" x14ac:dyDescent="0.25">
      <c r="A33" s="20" t="s">
        <v>83</v>
      </c>
      <c r="B33" s="20" t="s">
        <v>90</v>
      </c>
      <c r="C33" s="20" t="s">
        <v>150</v>
      </c>
      <c r="D33" s="20" t="s">
        <v>79</v>
      </c>
      <c r="E33" s="22">
        <v>152</v>
      </c>
      <c r="F33" s="22">
        <v>316</v>
      </c>
      <c r="G33" s="22"/>
      <c r="H33" s="22"/>
      <c r="I33" s="22">
        <v>3265726.64</v>
      </c>
      <c r="J33" s="22">
        <v>167518.81</v>
      </c>
      <c r="K33" s="22">
        <v>2261</v>
      </c>
      <c r="L33" s="22">
        <v>196</v>
      </c>
      <c r="M33" s="22">
        <v>200</v>
      </c>
      <c r="N33" s="22"/>
      <c r="O33" s="22"/>
      <c r="P33" s="22">
        <v>2657</v>
      </c>
      <c r="Q33" s="22">
        <v>10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1456</v>
      </c>
      <c r="AB33" s="22">
        <v>644</v>
      </c>
      <c r="AC33" s="22">
        <v>2100</v>
      </c>
      <c r="AD33" s="22">
        <v>1456</v>
      </c>
      <c r="AE33" s="22">
        <v>644</v>
      </c>
      <c r="AF33" s="22">
        <v>2100</v>
      </c>
      <c r="AG33" s="20" t="s">
        <v>84</v>
      </c>
      <c r="AH33" s="20" t="s">
        <v>111</v>
      </c>
      <c r="AI33" s="22">
        <v>3</v>
      </c>
      <c r="AJ33" s="22">
        <v>1</v>
      </c>
      <c r="AK33" s="22">
        <v>36</v>
      </c>
      <c r="AL33" s="22">
        <v>27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v>67</v>
      </c>
      <c r="AV33" s="22">
        <v>2498</v>
      </c>
      <c r="AW33" s="22">
        <v>183</v>
      </c>
      <c r="AX33" s="22">
        <v>147</v>
      </c>
      <c r="AY33" s="22">
        <v>0</v>
      </c>
      <c r="AZ33" s="22">
        <v>0</v>
      </c>
      <c r="BA33" s="22">
        <v>2828</v>
      </c>
      <c r="BB33" s="22">
        <v>3898</v>
      </c>
      <c r="BC33" s="20" t="s">
        <v>81</v>
      </c>
      <c r="BD33" s="20">
        <v>10</v>
      </c>
      <c r="BE33" s="20">
        <v>-10</v>
      </c>
      <c r="BF33" s="20" t="s">
        <v>81</v>
      </c>
      <c r="BG33" s="20">
        <v>5</v>
      </c>
      <c r="BH33" s="20">
        <v>5</v>
      </c>
      <c r="BI33" s="20" t="s">
        <v>82</v>
      </c>
      <c r="BJ33" s="20">
        <v>0</v>
      </c>
      <c r="BK33" s="20">
        <v>0</v>
      </c>
      <c r="BL33" s="20" t="s">
        <v>82</v>
      </c>
      <c r="BM33" s="22">
        <v>0</v>
      </c>
      <c r="BN33" s="22">
        <v>0</v>
      </c>
      <c r="BO33" s="22">
        <v>200</v>
      </c>
      <c r="BP33" s="22">
        <v>50</v>
      </c>
      <c r="BQ33" s="22">
        <v>54</v>
      </c>
      <c r="BR33" s="22"/>
      <c r="BS33" s="22"/>
      <c r="BT33" s="22">
        <v>0</v>
      </c>
      <c r="BU33" s="22">
        <v>0</v>
      </c>
      <c r="BV33" s="22">
        <v>1</v>
      </c>
      <c r="BW33" s="22">
        <v>50</v>
      </c>
      <c r="BX33" s="25" t="s">
        <v>184</v>
      </c>
      <c r="BY33" s="22">
        <v>31</v>
      </c>
    </row>
    <row r="34" spans="1:77" x14ac:dyDescent="0.25">
      <c r="A34" s="20" t="s">
        <v>83</v>
      </c>
      <c r="B34" s="20" t="s">
        <v>78</v>
      </c>
      <c r="C34" s="20" t="s">
        <v>150</v>
      </c>
      <c r="D34" s="20" t="s">
        <v>79</v>
      </c>
      <c r="E34" s="22">
        <v>14</v>
      </c>
      <c r="F34" s="22">
        <v>28</v>
      </c>
      <c r="G34" s="22">
        <v>55476.94</v>
      </c>
      <c r="H34" s="22">
        <v>31828.97</v>
      </c>
      <c r="I34" s="22">
        <v>25379.599999999999</v>
      </c>
      <c r="J34" s="22">
        <v>2336.7800000000002</v>
      </c>
      <c r="K34" s="22">
        <v>40</v>
      </c>
      <c r="L34" s="22">
        <v>20</v>
      </c>
      <c r="M34" s="22"/>
      <c r="N34" s="22"/>
      <c r="O34" s="22"/>
      <c r="P34" s="22">
        <v>60</v>
      </c>
      <c r="Q34" s="22">
        <v>0</v>
      </c>
      <c r="R34" s="22"/>
      <c r="S34" s="22"/>
      <c r="T34" s="22"/>
      <c r="U34" s="22"/>
      <c r="V34" s="22">
        <v>0</v>
      </c>
      <c r="W34" s="22"/>
      <c r="X34" s="22"/>
      <c r="Y34" s="22"/>
      <c r="Z34" s="22"/>
      <c r="AA34" s="22">
        <v>64</v>
      </c>
      <c r="AB34" s="22">
        <v>16</v>
      </c>
      <c r="AC34" s="22">
        <v>80</v>
      </c>
      <c r="AD34" s="22">
        <v>64</v>
      </c>
      <c r="AE34" s="22">
        <v>16</v>
      </c>
      <c r="AF34" s="22">
        <v>80</v>
      </c>
      <c r="AG34" s="20" t="s">
        <v>80</v>
      </c>
      <c r="AI34" s="22"/>
      <c r="AJ34" s="22">
        <v>1</v>
      </c>
      <c r="AK34" s="22"/>
      <c r="AL34" s="22">
        <v>1</v>
      </c>
      <c r="AM34" s="22">
        <v>0</v>
      </c>
      <c r="AN34" s="22"/>
      <c r="AO34" s="22">
        <v>0</v>
      </c>
      <c r="AP34" s="22"/>
      <c r="AQ34" s="22">
        <v>0</v>
      </c>
      <c r="AR34" s="22"/>
      <c r="AS34" s="22">
        <v>0</v>
      </c>
      <c r="AT34" s="22"/>
      <c r="AU34" s="22">
        <v>2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0" t="s">
        <v>88</v>
      </c>
      <c r="BD34" s="20">
        <v>0</v>
      </c>
      <c r="BE34" s="20">
        <v>0</v>
      </c>
      <c r="BF34" s="20" t="s">
        <v>88</v>
      </c>
      <c r="BG34" s="20">
        <v>0</v>
      </c>
      <c r="BH34" s="20">
        <v>0</v>
      </c>
      <c r="BI34" s="20" t="s">
        <v>88</v>
      </c>
      <c r="BJ34" s="20">
        <v>0</v>
      </c>
      <c r="BK34" s="20">
        <v>0</v>
      </c>
      <c r="BL34" s="20" t="s">
        <v>95</v>
      </c>
      <c r="BM34" s="22">
        <v>0</v>
      </c>
      <c r="BN34" s="22">
        <v>0</v>
      </c>
      <c r="BO34" s="22">
        <v>0</v>
      </c>
      <c r="BP34" s="22"/>
      <c r="BQ34" s="22"/>
      <c r="BR34" s="22"/>
      <c r="BS34" s="22"/>
      <c r="BT34" s="22">
        <v>0</v>
      </c>
      <c r="BU34" s="22">
        <v>0</v>
      </c>
      <c r="BV34" s="22">
        <v>0</v>
      </c>
      <c r="BW34" s="22">
        <v>0</v>
      </c>
      <c r="BX34" s="25" t="s">
        <v>184</v>
      </c>
      <c r="BY34" s="22">
        <v>31</v>
      </c>
    </row>
    <row r="35" spans="1:77" x14ac:dyDescent="0.25">
      <c r="A35" s="20" t="s">
        <v>83</v>
      </c>
      <c r="B35" s="20" t="s">
        <v>78</v>
      </c>
      <c r="C35" s="20" t="s">
        <v>150</v>
      </c>
      <c r="D35" s="20" t="s">
        <v>79</v>
      </c>
      <c r="E35" s="22">
        <v>40</v>
      </c>
      <c r="F35" s="22">
        <v>80</v>
      </c>
      <c r="G35" s="22">
        <v>30000</v>
      </c>
      <c r="H35" s="22">
        <v>32000</v>
      </c>
      <c r="I35" s="22">
        <v>33000</v>
      </c>
      <c r="J35" s="22">
        <v>3240</v>
      </c>
      <c r="K35" s="22">
        <v>60</v>
      </c>
      <c r="L35" s="22">
        <v>60</v>
      </c>
      <c r="M35" s="22">
        <v>30</v>
      </c>
      <c r="N35" s="22">
        <v>30</v>
      </c>
      <c r="O35" s="22"/>
      <c r="P35" s="22">
        <v>180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90</v>
      </c>
      <c r="AB35" s="22">
        <v>90</v>
      </c>
      <c r="AC35" s="22">
        <v>180</v>
      </c>
      <c r="AD35" s="22">
        <v>90</v>
      </c>
      <c r="AE35" s="22">
        <v>90</v>
      </c>
      <c r="AF35" s="22">
        <v>180</v>
      </c>
      <c r="AG35" s="20" t="s">
        <v>80</v>
      </c>
      <c r="AI35" s="22">
        <v>1</v>
      </c>
      <c r="AJ35" s="22">
        <v>2</v>
      </c>
      <c r="AK35" s="22">
        <v>3</v>
      </c>
      <c r="AL35" s="22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6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  <c r="BC35" s="20" t="s">
        <v>82</v>
      </c>
      <c r="BD35" s="20">
        <v>0</v>
      </c>
      <c r="BE35" s="20">
        <v>0</v>
      </c>
      <c r="BF35" s="20" t="s">
        <v>82</v>
      </c>
      <c r="BG35" s="20">
        <v>0</v>
      </c>
      <c r="BH35" s="20">
        <v>0</v>
      </c>
      <c r="BI35" s="20" t="s">
        <v>81</v>
      </c>
      <c r="BJ35" s="20">
        <v>3</v>
      </c>
      <c r="BK35" s="20">
        <v>-3</v>
      </c>
      <c r="BL35" s="20" t="s">
        <v>81</v>
      </c>
      <c r="BM35" s="22">
        <v>3</v>
      </c>
      <c r="BN35" s="22">
        <v>3</v>
      </c>
      <c r="BO35" s="22"/>
      <c r="BP35" s="22"/>
      <c r="BQ35" s="22"/>
      <c r="BR35" s="22"/>
      <c r="BS35" s="22"/>
      <c r="BT35" s="22">
        <v>0</v>
      </c>
      <c r="BU35" s="22">
        <v>0</v>
      </c>
      <c r="BV35" s="22">
        <v>0</v>
      </c>
      <c r="BW35" s="22"/>
      <c r="BX35" s="25" t="s">
        <v>184</v>
      </c>
      <c r="BY35" s="22">
        <v>31</v>
      </c>
    </row>
    <row r="36" spans="1:77" x14ac:dyDescent="0.25">
      <c r="A36" s="20" t="s">
        <v>100</v>
      </c>
      <c r="B36" s="20" t="s">
        <v>97</v>
      </c>
      <c r="C36" s="20" t="s">
        <v>150</v>
      </c>
      <c r="D36" s="20" t="s">
        <v>79</v>
      </c>
      <c r="E36" s="22">
        <v>15</v>
      </c>
      <c r="F36" s="22">
        <v>30</v>
      </c>
      <c r="G36" s="22">
        <v>560532</v>
      </c>
      <c r="H36" s="22">
        <v>534710</v>
      </c>
      <c r="I36" s="22">
        <v>560996</v>
      </c>
      <c r="J36" s="22">
        <v>53961</v>
      </c>
      <c r="K36" s="22">
        <v>185</v>
      </c>
      <c r="L36" s="22">
        <v>83</v>
      </c>
      <c r="M36" s="22"/>
      <c r="N36" s="22"/>
      <c r="O36" s="22"/>
      <c r="P36" s="22">
        <v>268</v>
      </c>
      <c r="Q36" s="22">
        <v>0</v>
      </c>
      <c r="R36" s="22"/>
      <c r="S36" s="22"/>
      <c r="T36" s="22"/>
      <c r="U36" s="22"/>
      <c r="V36" s="22">
        <v>0</v>
      </c>
      <c r="W36" s="22"/>
      <c r="X36" s="22"/>
      <c r="Y36" s="22"/>
      <c r="Z36" s="22"/>
      <c r="AA36" s="22">
        <v>10</v>
      </c>
      <c r="AB36" s="22">
        <v>526</v>
      </c>
      <c r="AC36" s="22">
        <v>536</v>
      </c>
      <c r="AD36" s="22">
        <v>10</v>
      </c>
      <c r="AE36" s="22">
        <v>526</v>
      </c>
      <c r="AF36" s="22">
        <v>536</v>
      </c>
      <c r="AG36" s="20" t="s">
        <v>80</v>
      </c>
      <c r="AI36" s="22">
        <v>7</v>
      </c>
      <c r="AJ36" s="22">
        <v>1</v>
      </c>
      <c r="AK36" s="22"/>
      <c r="AL36" s="22"/>
      <c r="AM36" s="22">
        <v>0</v>
      </c>
      <c r="AN36" s="22"/>
      <c r="AO36" s="22">
        <v>0</v>
      </c>
      <c r="AP36" s="22"/>
      <c r="AQ36" s="22">
        <v>0</v>
      </c>
      <c r="AR36" s="22"/>
      <c r="AS36" s="22">
        <v>0</v>
      </c>
      <c r="AT36" s="22"/>
      <c r="AU36" s="22">
        <v>8</v>
      </c>
      <c r="AV36" s="22">
        <v>26</v>
      </c>
      <c r="AW36" s="22">
        <v>60</v>
      </c>
      <c r="AX36" s="22">
        <v>1</v>
      </c>
      <c r="AY36" s="22">
        <v>0</v>
      </c>
      <c r="AZ36" s="22">
        <v>0</v>
      </c>
      <c r="BA36" s="22">
        <v>87</v>
      </c>
      <c r="BB36" s="22">
        <v>221</v>
      </c>
      <c r="BC36" s="20" t="s">
        <v>81</v>
      </c>
      <c r="BD36" s="20">
        <v>30</v>
      </c>
      <c r="BE36" s="20">
        <v>-30</v>
      </c>
      <c r="BF36" s="20" t="s">
        <v>82</v>
      </c>
      <c r="BG36" s="20">
        <v>0</v>
      </c>
      <c r="BH36" s="20">
        <v>0</v>
      </c>
      <c r="BI36" s="20" t="s">
        <v>82</v>
      </c>
      <c r="BJ36" s="20">
        <v>0</v>
      </c>
      <c r="BK36" s="20">
        <v>0</v>
      </c>
      <c r="BL36" s="20" t="s">
        <v>82</v>
      </c>
      <c r="BM36" s="22">
        <v>0</v>
      </c>
      <c r="BN36" s="22">
        <v>0</v>
      </c>
      <c r="BO36" s="22">
        <v>83</v>
      </c>
      <c r="BP36" s="22">
        <v>31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1</v>
      </c>
      <c r="BW36" s="22">
        <v>0</v>
      </c>
      <c r="BX36" s="25" t="s">
        <v>184</v>
      </c>
      <c r="BY36" s="22">
        <v>31</v>
      </c>
    </row>
    <row r="37" spans="1:77" x14ac:dyDescent="0.25">
      <c r="A37" s="20" t="s">
        <v>77</v>
      </c>
      <c r="B37" s="20" t="s">
        <v>90</v>
      </c>
      <c r="C37" s="20" t="s">
        <v>150</v>
      </c>
      <c r="D37" s="20" t="s">
        <v>79</v>
      </c>
      <c r="E37" s="22"/>
      <c r="F37" s="22"/>
      <c r="G37" s="22">
        <v>909735.63</v>
      </c>
      <c r="H37" s="22">
        <v>896313.88</v>
      </c>
      <c r="I37" s="22">
        <v>781507.21</v>
      </c>
      <c r="J37" s="22">
        <v>42560.01</v>
      </c>
      <c r="K37" s="22">
        <v>800</v>
      </c>
      <c r="L37" s="22">
        <v>90</v>
      </c>
      <c r="M37" s="22">
        <v>6</v>
      </c>
      <c r="N37" s="22"/>
      <c r="O37" s="22"/>
      <c r="P37" s="22">
        <v>896</v>
      </c>
      <c r="Q37" s="22">
        <v>0</v>
      </c>
      <c r="R37" s="22">
        <v>32</v>
      </c>
      <c r="S37" s="22">
        <v>0</v>
      </c>
      <c r="T37" s="22">
        <v>0</v>
      </c>
      <c r="U37" s="22"/>
      <c r="V37" s="22">
        <v>0</v>
      </c>
      <c r="W37" s="22">
        <v>0</v>
      </c>
      <c r="X37" s="22">
        <v>0</v>
      </c>
      <c r="Y37" s="22">
        <v>0</v>
      </c>
      <c r="Z37" s="22"/>
      <c r="AA37" s="22"/>
      <c r="AB37" s="22"/>
      <c r="AC37" s="22">
        <v>0</v>
      </c>
      <c r="AD37" s="22"/>
      <c r="AE37" s="22"/>
      <c r="AF37" s="22">
        <v>0</v>
      </c>
      <c r="AG37" s="20" t="s">
        <v>80</v>
      </c>
      <c r="AH37" s="20" t="s">
        <v>115</v>
      </c>
      <c r="AI37" s="22">
        <v>6</v>
      </c>
      <c r="AJ37" s="22">
        <v>8</v>
      </c>
      <c r="AK37" s="22">
        <v>54</v>
      </c>
      <c r="AL37" s="22">
        <v>7</v>
      </c>
      <c r="AM37" s="22">
        <v>0</v>
      </c>
      <c r="AN37" s="22">
        <v>0</v>
      </c>
      <c r="AO37" s="22">
        <v>0</v>
      </c>
      <c r="AP37" s="22">
        <v>0</v>
      </c>
      <c r="AQ37" s="22">
        <v>0</v>
      </c>
      <c r="AR37" s="22">
        <v>0</v>
      </c>
      <c r="AS37" s="22">
        <v>6</v>
      </c>
      <c r="AT37" s="22">
        <v>0</v>
      </c>
      <c r="AU37" s="22">
        <v>81</v>
      </c>
      <c r="AV37" s="22">
        <v>43</v>
      </c>
      <c r="AW37" s="22">
        <v>262</v>
      </c>
      <c r="AX37" s="22">
        <v>14</v>
      </c>
      <c r="AY37" s="22">
        <v>0</v>
      </c>
      <c r="AZ37" s="22">
        <v>0</v>
      </c>
      <c r="BA37" s="22">
        <v>319</v>
      </c>
      <c r="BB37" s="22">
        <v>454</v>
      </c>
      <c r="BC37" s="20" t="s">
        <v>82</v>
      </c>
      <c r="BD37" s="20">
        <v>0</v>
      </c>
      <c r="BE37" s="20">
        <v>0</v>
      </c>
      <c r="BF37" s="20" t="s">
        <v>81</v>
      </c>
      <c r="BG37" s="20">
        <v>2</v>
      </c>
      <c r="BH37" s="20">
        <v>2</v>
      </c>
      <c r="BI37" s="20" t="s">
        <v>82</v>
      </c>
      <c r="BJ37" s="20">
        <v>0</v>
      </c>
      <c r="BK37" s="20">
        <v>0</v>
      </c>
      <c r="BL37" s="20" t="s">
        <v>82</v>
      </c>
      <c r="BM37" s="22">
        <v>0</v>
      </c>
      <c r="BN37" s="22">
        <v>0</v>
      </c>
      <c r="BO37" s="22">
        <v>73</v>
      </c>
      <c r="BP37" s="22">
        <v>213</v>
      </c>
      <c r="BQ37" s="22">
        <v>14</v>
      </c>
      <c r="BR37" s="22"/>
      <c r="BS37" s="22">
        <v>33</v>
      </c>
      <c r="BT37" s="22">
        <v>0</v>
      </c>
      <c r="BU37" s="22">
        <v>0</v>
      </c>
      <c r="BV37" s="22">
        <v>63</v>
      </c>
      <c r="BW37" s="22">
        <v>30</v>
      </c>
      <c r="BX37" s="25" t="s">
        <v>184</v>
      </c>
      <c r="BY37" s="22">
        <v>31</v>
      </c>
    </row>
    <row r="38" spans="1:77" x14ac:dyDescent="0.25">
      <c r="A38" s="20" t="s">
        <v>100</v>
      </c>
      <c r="B38" s="20" t="s">
        <v>90</v>
      </c>
      <c r="C38" s="20" t="s">
        <v>150</v>
      </c>
      <c r="D38" s="20" t="s">
        <v>79</v>
      </c>
      <c r="E38" s="22">
        <v>80</v>
      </c>
      <c r="F38" s="22">
        <v>174</v>
      </c>
      <c r="G38" s="22">
        <v>5250004</v>
      </c>
      <c r="H38" s="22">
        <v>519.197</v>
      </c>
      <c r="I38" s="22">
        <v>408.40699999999998</v>
      </c>
      <c r="J38" s="22">
        <v>15273</v>
      </c>
      <c r="K38" s="22">
        <v>158</v>
      </c>
      <c r="L38" s="22">
        <v>37</v>
      </c>
      <c r="M38" s="22">
        <v>21</v>
      </c>
      <c r="N38" s="22">
        <v>18</v>
      </c>
      <c r="O38" s="22">
        <v>6</v>
      </c>
      <c r="P38" s="22">
        <v>240</v>
      </c>
      <c r="Q38" s="22">
        <v>1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/>
      <c r="AB38" s="22"/>
      <c r="AC38" s="22">
        <v>0</v>
      </c>
      <c r="AD38" s="22">
        <v>363</v>
      </c>
      <c r="AE38" s="22">
        <v>157</v>
      </c>
      <c r="AF38" s="22">
        <v>520</v>
      </c>
      <c r="AG38" s="20" t="s">
        <v>80</v>
      </c>
      <c r="AH38" s="20" t="s">
        <v>116</v>
      </c>
      <c r="AI38" s="22">
        <v>4</v>
      </c>
      <c r="AJ38" s="22">
        <v>6</v>
      </c>
      <c r="AK38" s="22">
        <v>19</v>
      </c>
      <c r="AL38" s="22">
        <v>6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35</v>
      </c>
      <c r="AV38" s="22">
        <v>20</v>
      </c>
      <c r="AW38" s="22">
        <v>2</v>
      </c>
      <c r="AX38" s="22">
        <v>0</v>
      </c>
      <c r="AY38" s="22">
        <v>0</v>
      </c>
      <c r="AZ38" s="22">
        <v>0</v>
      </c>
      <c r="BA38" s="22">
        <v>22</v>
      </c>
      <c r="BB38" s="22">
        <v>22</v>
      </c>
      <c r="BC38" s="20" t="s">
        <v>81</v>
      </c>
      <c r="BD38" s="20">
        <v>100</v>
      </c>
      <c r="BE38" s="20">
        <v>-100</v>
      </c>
      <c r="BF38" s="20" t="s">
        <v>81</v>
      </c>
      <c r="BG38" s="20">
        <v>100</v>
      </c>
      <c r="BH38" s="20">
        <v>100</v>
      </c>
      <c r="BI38" s="20" t="s">
        <v>82</v>
      </c>
      <c r="BJ38" s="20">
        <v>0</v>
      </c>
      <c r="BK38" s="20">
        <v>0</v>
      </c>
      <c r="BL38" s="20" t="s">
        <v>82</v>
      </c>
      <c r="BM38" s="22">
        <v>0</v>
      </c>
      <c r="BN38" s="22">
        <v>0</v>
      </c>
      <c r="BO38" s="22">
        <v>20</v>
      </c>
      <c r="BP38" s="22">
        <v>4</v>
      </c>
      <c r="BQ38" s="22">
        <v>4</v>
      </c>
      <c r="BR38" s="22">
        <v>5</v>
      </c>
      <c r="BS38" s="22">
        <v>7</v>
      </c>
      <c r="BT38" s="22">
        <v>0</v>
      </c>
      <c r="BU38" s="22">
        <v>0</v>
      </c>
      <c r="BV38" s="22">
        <v>48</v>
      </c>
      <c r="BW38" s="22">
        <v>0</v>
      </c>
      <c r="BX38" s="25" t="s">
        <v>184</v>
      </c>
      <c r="BY38" s="22">
        <v>31</v>
      </c>
    </row>
    <row r="39" spans="1:77" x14ac:dyDescent="0.25">
      <c r="A39" s="20" t="s">
        <v>83</v>
      </c>
      <c r="B39" s="20" t="s">
        <v>78</v>
      </c>
      <c r="C39" s="20" t="s">
        <v>150</v>
      </c>
      <c r="D39" s="20" t="s">
        <v>101</v>
      </c>
      <c r="E39" s="22">
        <v>13</v>
      </c>
      <c r="F39" s="22">
        <v>17</v>
      </c>
      <c r="G39" s="22">
        <v>110384.63</v>
      </c>
      <c r="H39" s="22">
        <v>180604.96</v>
      </c>
      <c r="I39" s="22">
        <v>73415.78</v>
      </c>
      <c r="J39" s="22">
        <v>8358.1299999999992</v>
      </c>
      <c r="K39" s="22">
        <v>152</v>
      </c>
      <c r="L39" s="22">
        <v>31</v>
      </c>
      <c r="M39" s="22">
        <v>1</v>
      </c>
      <c r="N39" s="22">
        <v>1</v>
      </c>
      <c r="O39" s="22"/>
      <c r="P39" s="22">
        <v>185</v>
      </c>
      <c r="Q39" s="22">
        <v>9</v>
      </c>
      <c r="R39" s="22">
        <v>4</v>
      </c>
      <c r="S39" s="22">
        <v>0</v>
      </c>
      <c r="T39" s="22">
        <v>0</v>
      </c>
      <c r="U39" s="22">
        <v>0</v>
      </c>
      <c r="V39" s="22">
        <v>1</v>
      </c>
      <c r="W39" s="22">
        <v>3</v>
      </c>
      <c r="X39" s="22">
        <v>0</v>
      </c>
      <c r="Y39" s="22">
        <v>0</v>
      </c>
      <c r="Z39" s="22">
        <v>0</v>
      </c>
      <c r="AA39" s="22">
        <v>134</v>
      </c>
      <c r="AB39" s="22">
        <v>5</v>
      </c>
      <c r="AC39" s="22">
        <v>139</v>
      </c>
      <c r="AD39" s="22">
        <v>134</v>
      </c>
      <c r="AE39" s="22">
        <v>5</v>
      </c>
      <c r="AF39" s="22">
        <v>139</v>
      </c>
      <c r="AG39" s="20" t="s">
        <v>80</v>
      </c>
      <c r="AI39" s="22"/>
      <c r="AJ39" s="22"/>
      <c r="AK39" s="22"/>
      <c r="AL39" s="22"/>
      <c r="AM39" s="22">
        <v>0</v>
      </c>
      <c r="AN39" s="22"/>
      <c r="AO39" s="22">
        <v>0</v>
      </c>
      <c r="AP39" s="22"/>
      <c r="AQ39" s="22">
        <v>0</v>
      </c>
      <c r="AR39" s="22"/>
      <c r="AS39" s="22">
        <v>0</v>
      </c>
      <c r="AT39" s="22"/>
      <c r="AU39" s="22">
        <v>0</v>
      </c>
      <c r="AV39" s="22">
        <v>0</v>
      </c>
      <c r="AW39" s="22">
        <v>0</v>
      </c>
      <c r="AX39" s="22">
        <v>0</v>
      </c>
      <c r="AY39" s="22">
        <v>0</v>
      </c>
      <c r="AZ39" s="22">
        <v>0</v>
      </c>
      <c r="BA39" s="22">
        <v>0</v>
      </c>
      <c r="BB39" s="22">
        <v>0</v>
      </c>
      <c r="BC39" s="20" t="s">
        <v>88</v>
      </c>
      <c r="BD39" s="20">
        <v>0</v>
      </c>
      <c r="BE39" s="20">
        <v>0</v>
      </c>
      <c r="BF39" s="20" t="s">
        <v>88</v>
      </c>
      <c r="BG39" s="20">
        <v>0</v>
      </c>
      <c r="BH39" s="20">
        <v>0</v>
      </c>
      <c r="BI39" s="20" t="s">
        <v>88</v>
      </c>
      <c r="BJ39" s="20">
        <v>0</v>
      </c>
      <c r="BK39" s="20">
        <v>0</v>
      </c>
      <c r="BL39" s="20" t="s">
        <v>95</v>
      </c>
      <c r="BM39" s="22">
        <v>0</v>
      </c>
      <c r="BN39" s="22">
        <v>0</v>
      </c>
      <c r="BO39" s="22"/>
      <c r="BP39" s="22"/>
      <c r="BQ39" s="22"/>
      <c r="BR39" s="22"/>
      <c r="BS39" s="22"/>
      <c r="BT39" s="22">
        <v>0</v>
      </c>
      <c r="BU39" s="22">
        <v>0</v>
      </c>
      <c r="BV39" s="22">
        <v>0</v>
      </c>
      <c r="BW39" s="22"/>
      <c r="BX39" s="25" t="s">
        <v>184</v>
      </c>
      <c r="BY39" s="22">
        <v>31</v>
      </c>
    </row>
    <row r="40" spans="1:77" x14ac:dyDescent="0.25">
      <c r="A40" s="20" t="s">
        <v>96</v>
      </c>
      <c r="B40" s="20" t="s">
        <v>78</v>
      </c>
      <c r="C40" s="20" t="s">
        <v>154</v>
      </c>
      <c r="D40" s="20" t="s">
        <v>110</v>
      </c>
      <c r="E40" s="22">
        <v>9</v>
      </c>
      <c r="F40" s="22">
        <v>12</v>
      </c>
      <c r="G40" s="22">
        <v>9000</v>
      </c>
      <c r="H40" s="22">
        <v>6000</v>
      </c>
      <c r="I40" s="22">
        <v>4500</v>
      </c>
      <c r="J40" s="22">
        <v>433.85</v>
      </c>
      <c r="K40" s="22">
        <v>13</v>
      </c>
      <c r="L40" s="22">
        <v>2</v>
      </c>
      <c r="M40" s="22"/>
      <c r="N40" s="22"/>
      <c r="O40" s="22"/>
      <c r="P40" s="22">
        <v>15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11</v>
      </c>
      <c r="AB40" s="22">
        <v>4</v>
      </c>
      <c r="AC40" s="22">
        <v>15</v>
      </c>
      <c r="AD40" s="22">
        <v>11</v>
      </c>
      <c r="AE40" s="22">
        <v>4</v>
      </c>
      <c r="AF40" s="22">
        <v>15</v>
      </c>
      <c r="AG40" s="20" t="s">
        <v>80</v>
      </c>
      <c r="AI40" s="22">
        <v>0</v>
      </c>
      <c r="AJ40" s="22">
        <v>0</v>
      </c>
      <c r="AK40" s="22">
        <v>1</v>
      </c>
      <c r="AL40" s="22">
        <v>1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2</v>
      </c>
      <c r="AV40" s="22">
        <v>9</v>
      </c>
      <c r="AW40" s="22">
        <v>3</v>
      </c>
      <c r="AX40" s="22">
        <v>0</v>
      </c>
      <c r="AY40" s="22">
        <v>0</v>
      </c>
      <c r="AZ40" s="22">
        <v>0</v>
      </c>
      <c r="BA40" s="22">
        <v>12</v>
      </c>
      <c r="BB40" s="22">
        <v>15</v>
      </c>
      <c r="BC40" s="20" t="s">
        <v>82</v>
      </c>
      <c r="BD40" s="20">
        <v>0</v>
      </c>
      <c r="BE40" s="20">
        <v>0</v>
      </c>
      <c r="BF40" s="20" t="s">
        <v>82</v>
      </c>
      <c r="BG40" s="20">
        <v>0</v>
      </c>
      <c r="BH40" s="20">
        <v>0</v>
      </c>
      <c r="BI40" s="20" t="s">
        <v>82</v>
      </c>
      <c r="BJ40" s="20">
        <v>0</v>
      </c>
      <c r="BK40" s="20">
        <v>0</v>
      </c>
      <c r="BL40" s="20" t="s">
        <v>82</v>
      </c>
      <c r="BM40" s="22">
        <v>0</v>
      </c>
      <c r="BN40" s="22">
        <v>0</v>
      </c>
      <c r="BO40" s="22">
        <v>12</v>
      </c>
      <c r="BP40" s="22">
        <v>3</v>
      </c>
      <c r="BQ40" s="22"/>
      <c r="BR40" s="22"/>
      <c r="BS40" s="22"/>
      <c r="BT40" s="22">
        <v>0</v>
      </c>
      <c r="BU40" s="22">
        <v>0</v>
      </c>
      <c r="BV40" s="22">
        <v>0</v>
      </c>
      <c r="BW40" s="22"/>
      <c r="BX40" s="25" t="s">
        <v>184</v>
      </c>
      <c r="BY40" s="22">
        <v>31</v>
      </c>
    </row>
    <row r="41" spans="1:77" x14ac:dyDescent="0.25">
      <c r="A41" s="20" t="s">
        <v>117</v>
      </c>
      <c r="B41" s="20" t="s">
        <v>78</v>
      </c>
      <c r="C41" s="20" t="s">
        <v>150</v>
      </c>
      <c r="D41" s="20" t="s">
        <v>79</v>
      </c>
      <c r="E41" s="22">
        <v>40</v>
      </c>
      <c r="F41" s="22"/>
      <c r="G41" s="22"/>
      <c r="H41" s="22">
        <v>20000</v>
      </c>
      <c r="I41" s="22">
        <v>25000</v>
      </c>
      <c r="J41" s="22">
        <v>2500</v>
      </c>
      <c r="K41" s="22">
        <v>40</v>
      </c>
      <c r="L41" s="22"/>
      <c r="M41" s="22"/>
      <c r="N41" s="22"/>
      <c r="O41" s="22"/>
      <c r="P41" s="22">
        <v>40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2</v>
      </c>
      <c r="W41" s="22">
        <v>0</v>
      </c>
      <c r="X41" s="22">
        <v>0</v>
      </c>
      <c r="Y41" s="22">
        <v>0</v>
      </c>
      <c r="Z41" s="22">
        <v>0</v>
      </c>
      <c r="AA41" s="22">
        <v>6</v>
      </c>
      <c r="AB41" s="22"/>
      <c r="AC41" s="22">
        <v>6</v>
      </c>
      <c r="AD41" s="22">
        <v>6</v>
      </c>
      <c r="AE41" s="22"/>
      <c r="AF41" s="22">
        <v>6</v>
      </c>
      <c r="AG41" s="20" t="s">
        <v>84</v>
      </c>
      <c r="AH41" s="20" t="s">
        <v>118</v>
      </c>
      <c r="AI41" s="22">
        <v>2</v>
      </c>
      <c r="AJ41" s="22">
        <v>4</v>
      </c>
      <c r="AK41" s="22">
        <v>0</v>
      </c>
      <c r="AL41" s="22">
        <v>0</v>
      </c>
      <c r="AM41" s="22">
        <v>2</v>
      </c>
      <c r="AN41" s="22">
        <v>4</v>
      </c>
      <c r="AO41" s="22">
        <v>0</v>
      </c>
      <c r="AP41" s="22">
        <v>0</v>
      </c>
      <c r="AQ41" s="22">
        <v>0</v>
      </c>
      <c r="AR41" s="22">
        <v>1</v>
      </c>
      <c r="AS41" s="22">
        <v>0</v>
      </c>
      <c r="AT41" s="22">
        <v>0</v>
      </c>
      <c r="AU41" s="22">
        <v>13</v>
      </c>
      <c r="AV41" s="22">
        <v>2</v>
      </c>
      <c r="AW41" s="22">
        <v>0</v>
      </c>
      <c r="AX41" s="22">
        <v>0</v>
      </c>
      <c r="AY41" s="22">
        <v>0</v>
      </c>
      <c r="AZ41" s="22">
        <v>0</v>
      </c>
      <c r="BA41" s="22">
        <v>2</v>
      </c>
      <c r="BB41" s="22">
        <v>2</v>
      </c>
      <c r="BC41" s="20" t="s">
        <v>81</v>
      </c>
      <c r="BD41" s="20">
        <v>15</v>
      </c>
      <c r="BE41" s="20">
        <v>-15</v>
      </c>
      <c r="BF41" s="20" t="s">
        <v>81</v>
      </c>
      <c r="BG41" s="20">
        <v>25</v>
      </c>
      <c r="BH41" s="20">
        <v>25</v>
      </c>
      <c r="BI41" s="20" t="s">
        <v>81</v>
      </c>
      <c r="BJ41" s="20">
        <v>4</v>
      </c>
      <c r="BK41" s="20">
        <v>-4</v>
      </c>
      <c r="BL41" s="20" t="s">
        <v>81</v>
      </c>
      <c r="BM41" s="22">
        <v>4</v>
      </c>
      <c r="BN41" s="22">
        <v>4</v>
      </c>
      <c r="BO41" s="22">
        <v>6</v>
      </c>
      <c r="BP41" s="22">
        <v>8</v>
      </c>
      <c r="BQ41" s="22">
        <v>6</v>
      </c>
      <c r="BR41" s="22"/>
      <c r="BS41" s="22"/>
      <c r="BT41" s="22">
        <v>0</v>
      </c>
      <c r="BU41" s="22">
        <v>0</v>
      </c>
      <c r="BV41" s="22">
        <v>0</v>
      </c>
      <c r="BW41" s="22"/>
      <c r="BX41" s="25" t="s">
        <v>184</v>
      </c>
      <c r="BY41" s="22">
        <v>31</v>
      </c>
    </row>
    <row r="42" spans="1:77" x14ac:dyDescent="0.25">
      <c r="A42" s="20" t="s">
        <v>83</v>
      </c>
      <c r="B42" s="20" t="s">
        <v>78</v>
      </c>
      <c r="C42" s="20" t="s">
        <v>150</v>
      </c>
      <c r="D42" s="20" t="s">
        <v>79</v>
      </c>
      <c r="E42" s="22">
        <v>37</v>
      </c>
      <c r="F42" s="22">
        <v>90</v>
      </c>
      <c r="G42" s="22"/>
      <c r="H42" s="22"/>
      <c r="I42" s="22">
        <v>0</v>
      </c>
      <c r="J42" s="22">
        <v>2610.6799999999998</v>
      </c>
      <c r="K42" s="22">
        <v>78</v>
      </c>
      <c r="L42" s="22">
        <v>87</v>
      </c>
      <c r="M42" s="22">
        <v>14</v>
      </c>
      <c r="N42" s="22">
        <v>11</v>
      </c>
      <c r="O42" s="22">
        <v>1</v>
      </c>
      <c r="P42" s="22">
        <v>191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3</v>
      </c>
      <c r="AB42" s="22"/>
      <c r="AC42" s="22">
        <v>3</v>
      </c>
      <c r="AD42" s="22">
        <v>3</v>
      </c>
      <c r="AE42" s="22"/>
      <c r="AF42" s="22">
        <v>3</v>
      </c>
      <c r="AG42" s="20" t="s">
        <v>80</v>
      </c>
      <c r="AI42" s="22">
        <v>0</v>
      </c>
      <c r="AJ42" s="22">
        <v>0</v>
      </c>
      <c r="AK42" s="22">
        <v>1</v>
      </c>
      <c r="AL42" s="22">
        <v>3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4</v>
      </c>
      <c r="AV42" s="22">
        <v>3</v>
      </c>
      <c r="AW42" s="22">
        <v>2</v>
      </c>
      <c r="AX42" s="22">
        <v>1</v>
      </c>
      <c r="AY42" s="22">
        <v>0</v>
      </c>
      <c r="AZ42" s="22">
        <v>0</v>
      </c>
      <c r="BA42" s="22">
        <v>6</v>
      </c>
      <c r="BB42" s="22">
        <v>6</v>
      </c>
      <c r="BC42" s="20" t="s">
        <v>81</v>
      </c>
      <c r="BD42" s="20">
        <v>5</v>
      </c>
      <c r="BE42" s="20">
        <v>-5</v>
      </c>
      <c r="BF42" s="20" t="s">
        <v>82</v>
      </c>
      <c r="BG42" s="20">
        <v>0</v>
      </c>
      <c r="BH42" s="20">
        <v>0</v>
      </c>
      <c r="BI42" s="20" t="s">
        <v>82</v>
      </c>
      <c r="BJ42" s="20">
        <v>0</v>
      </c>
      <c r="BK42" s="20">
        <v>0</v>
      </c>
      <c r="BL42" s="20" t="s">
        <v>82</v>
      </c>
      <c r="BM42" s="22">
        <v>0</v>
      </c>
      <c r="BN42" s="22">
        <v>0</v>
      </c>
      <c r="BO42" s="22">
        <v>8</v>
      </c>
      <c r="BP42" s="22">
        <v>17</v>
      </c>
      <c r="BQ42" s="22">
        <v>2</v>
      </c>
      <c r="BR42" s="22">
        <v>4</v>
      </c>
      <c r="BS42" s="22">
        <v>3</v>
      </c>
      <c r="BT42" s="22">
        <v>3</v>
      </c>
      <c r="BU42" s="22">
        <v>0</v>
      </c>
      <c r="BV42" s="22">
        <v>0</v>
      </c>
      <c r="BW42" s="22">
        <v>0</v>
      </c>
      <c r="BX42" s="25" t="s">
        <v>184</v>
      </c>
      <c r="BY42" s="22">
        <v>31</v>
      </c>
    </row>
    <row r="43" spans="1:77" x14ac:dyDescent="0.25">
      <c r="A43" s="20" t="s">
        <v>108</v>
      </c>
      <c r="B43" s="20" t="s">
        <v>78</v>
      </c>
      <c r="C43" s="20" t="s">
        <v>152</v>
      </c>
      <c r="D43" s="20" t="s">
        <v>79</v>
      </c>
      <c r="E43" s="22">
        <v>10</v>
      </c>
      <c r="F43" s="22">
        <v>20</v>
      </c>
      <c r="G43" s="22"/>
      <c r="H43" s="22"/>
      <c r="I43" s="22">
        <v>0</v>
      </c>
      <c r="J43" s="22">
        <v>400</v>
      </c>
      <c r="K43" s="22">
        <v>10</v>
      </c>
      <c r="L43" s="22"/>
      <c r="M43" s="22"/>
      <c r="N43" s="22"/>
      <c r="O43" s="22"/>
      <c r="P43" s="22">
        <v>10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8</v>
      </c>
      <c r="AB43" s="22"/>
      <c r="AC43" s="22">
        <v>8</v>
      </c>
      <c r="AD43" s="22">
        <v>8</v>
      </c>
      <c r="AE43" s="22"/>
      <c r="AF43" s="22">
        <v>8</v>
      </c>
      <c r="AG43" s="20" t="s">
        <v>80</v>
      </c>
      <c r="AI43" s="22">
        <v>1</v>
      </c>
      <c r="AJ43" s="22">
        <v>2</v>
      </c>
      <c r="AK43" s="22">
        <v>3</v>
      </c>
      <c r="AL43" s="22">
        <v>1</v>
      </c>
      <c r="AM43" s="22">
        <v>0</v>
      </c>
      <c r="AN43" s="22">
        <v>0</v>
      </c>
      <c r="AO43" s="22">
        <v>2</v>
      </c>
      <c r="AP43" s="22">
        <v>1</v>
      </c>
      <c r="AQ43" s="22">
        <v>0</v>
      </c>
      <c r="AR43" s="22">
        <v>0</v>
      </c>
      <c r="AS43" s="22">
        <v>1</v>
      </c>
      <c r="AT43" s="22">
        <v>1</v>
      </c>
      <c r="AU43" s="22">
        <v>12</v>
      </c>
      <c r="AV43" s="22">
        <v>0</v>
      </c>
      <c r="AW43" s="22">
        <v>0</v>
      </c>
      <c r="AX43" s="22">
        <v>0</v>
      </c>
      <c r="AY43" s="22">
        <v>0</v>
      </c>
      <c r="AZ43" s="22">
        <v>0</v>
      </c>
      <c r="BA43" s="22">
        <v>0</v>
      </c>
      <c r="BB43" s="22">
        <v>0</v>
      </c>
      <c r="BC43" s="20" t="s">
        <v>82</v>
      </c>
      <c r="BD43" s="20">
        <v>0</v>
      </c>
      <c r="BE43" s="20">
        <v>0</v>
      </c>
      <c r="BF43" s="20" t="s">
        <v>82</v>
      </c>
      <c r="BG43" s="20">
        <v>0</v>
      </c>
      <c r="BH43" s="20">
        <v>0</v>
      </c>
      <c r="BI43" s="20" t="s">
        <v>82</v>
      </c>
      <c r="BJ43" s="20">
        <v>0</v>
      </c>
      <c r="BK43" s="20">
        <v>0</v>
      </c>
      <c r="BL43" s="20" t="s">
        <v>82</v>
      </c>
      <c r="BM43" s="22">
        <v>0</v>
      </c>
      <c r="BN43" s="22">
        <v>0</v>
      </c>
      <c r="BO43" s="22">
        <v>10</v>
      </c>
      <c r="BP43" s="22">
        <v>0</v>
      </c>
      <c r="BQ43" s="22">
        <v>0</v>
      </c>
      <c r="BR43" s="22">
        <v>0</v>
      </c>
      <c r="BS43" s="22">
        <v>0</v>
      </c>
      <c r="BT43" s="22">
        <v>0</v>
      </c>
      <c r="BU43" s="22">
        <v>0</v>
      </c>
      <c r="BV43" s="22">
        <v>1</v>
      </c>
      <c r="BW43" s="22">
        <v>0</v>
      </c>
      <c r="BX43" s="25" t="s">
        <v>184</v>
      </c>
      <c r="BY43" s="22">
        <v>31</v>
      </c>
    </row>
    <row r="44" spans="1:77" x14ac:dyDescent="0.25">
      <c r="A44" s="20" t="s">
        <v>100</v>
      </c>
      <c r="B44" s="20" t="s">
        <v>78</v>
      </c>
      <c r="C44" s="20" t="s">
        <v>150</v>
      </c>
      <c r="D44" s="20" t="s">
        <v>119</v>
      </c>
      <c r="E44" s="22">
        <v>29</v>
      </c>
      <c r="F44" s="22">
        <v>51</v>
      </c>
      <c r="G44" s="22">
        <v>15564.09</v>
      </c>
      <c r="H44" s="22">
        <v>18677.22</v>
      </c>
      <c r="I44" s="22">
        <v>24488.38</v>
      </c>
      <c r="J44" s="22">
        <v>1992.61</v>
      </c>
      <c r="K44" s="22"/>
      <c r="L44" s="22"/>
      <c r="M44" s="22"/>
      <c r="N44" s="22"/>
      <c r="O44" s="22"/>
      <c r="P44" s="22">
        <v>0</v>
      </c>
      <c r="Q44" s="22">
        <v>0</v>
      </c>
      <c r="R44" s="22"/>
      <c r="S44" s="22"/>
      <c r="T44" s="22"/>
      <c r="U44" s="22"/>
      <c r="V44" s="22">
        <v>0</v>
      </c>
      <c r="W44" s="22"/>
      <c r="X44" s="22"/>
      <c r="Y44" s="22"/>
      <c r="Z44" s="22"/>
      <c r="AA44" s="22"/>
      <c r="AB44" s="22"/>
      <c r="AC44" s="22">
        <v>0</v>
      </c>
      <c r="AD44" s="22"/>
      <c r="AE44" s="22"/>
      <c r="AF44" s="22">
        <v>0</v>
      </c>
      <c r="AG44" s="20" t="s">
        <v>80</v>
      </c>
      <c r="AI44" s="22">
        <v>0</v>
      </c>
      <c r="AJ44" s="22">
        <v>1</v>
      </c>
      <c r="AK44" s="22">
        <v>3</v>
      </c>
      <c r="AL44" s="22">
        <v>2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6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0" t="s">
        <v>82</v>
      </c>
      <c r="BD44" s="20">
        <v>0</v>
      </c>
      <c r="BE44" s="20">
        <v>0</v>
      </c>
      <c r="BF44" s="20" t="s">
        <v>82</v>
      </c>
      <c r="BG44" s="20">
        <v>0</v>
      </c>
      <c r="BH44" s="20">
        <v>0</v>
      </c>
      <c r="BI44" s="20" t="s">
        <v>82</v>
      </c>
      <c r="BJ44" s="20">
        <v>0</v>
      </c>
      <c r="BK44" s="20">
        <v>0</v>
      </c>
      <c r="BL44" s="20" t="s">
        <v>82</v>
      </c>
      <c r="BM44" s="22">
        <v>0</v>
      </c>
      <c r="BN44" s="22">
        <v>0</v>
      </c>
      <c r="BO44" s="22"/>
      <c r="BP44" s="22"/>
      <c r="BQ44" s="22"/>
      <c r="BR44" s="22"/>
      <c r="BS44" s="22"/>
      <c r="BT44" s="22">
        <v>0</v>
      </c>
      <c r="BU44" s="22">
        <v>0</v>
      </c>
      <c r="BV44" s="22">
        <v>0</v>
      </c>
      <c r="BW44" s="22"/>
      <c r="BX44" s="25" t="s">
        <v>184</v>
      </c>
      <c r="BY44" s="22">
        <v>31</v>
      </c>
    </row>
    <row r="45" spans="1:77" x14ac:dyDescent="0.25">
      <c r="A45" s="20" t="s">
        <v>77</v>
      </c>
      <c r="B45" s="20" t="s">
        <v>90</v>
      </c>
      <c r="C45" s="20" t="s">
        <v>150</v>
      </c>
      <c r="D45" s="20" t="s">
        <v>79</v>
      </c>
      <c r="E45" s="22"/>
      <c r="F45" s="22"/>
      <c r="G45" s="22"/>
      <c r="H45" s="22"/>
      <c r="I45" s="22">
        <v>325178.09000000003</v>
      </c>
      <c r="J45" s="22">
        <v>32394.84</v>
      </c>
      <c r="K45" s="22">
        <v>101</v>
      </c>
      <c r="L45" s="22">
        <v>426</v>
      </c>
      <c r="M45" s="22"/>
      <c r="N45" s="22"/>
      <c r="O45" s="22"/>
      <c r="P45" s="22">
        <v>527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20</v>
      </c>
      <c r="AB45" s="22">
        <v>875</v>
      </c>
      <c r="AC45" s="22">
        <v>895</v>
      </c>
      <c r="AD45" s="22">
        <v>20</v>
      </c>
      <c r="AE45" s="22">
        <v>875</v>
      </c>
      <c r="AF45" s="22">
        <v>895</v>
      </c>
      <c r="AG45" s="20" t="s">
        <v>80</v>
      </c>
      <c r="AI45" s="22">
        <v>0</v>
      </c>
      <c r="AJ45" s="22">
        <v>2</v>
      </c>
      <c r="AK45" s="22">
        <v>11</v>
      </c>
      <c r="AL45" s="22">
        <v>7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20</v>
      </c>
      <c r="AV45" s="22">
        <v>232</v>
      </c>
      <c r="AW45" s="22">
        <v>437</v>
      </c>
      <c r="AX45" s="22">
        <v>0</v>
      </c>
      <c r="AY45" s="22">
        <v>0</v>
      </c>
      <c r="AZ45" s="22">
        <v>0</v>
      </c>
      <c r="BA45" s="22">
        <v>669</v>
      </c>
      <c r="BB45" s="22">
        <v>1078</v>
      </c>
      <c r="BC45" s="20" t="s">
        <v>88</v>
      </c>
      <c r="BD45" s="20">
        <v>3</v>
      </c>
      <c r="BE45" s="20">
        <v>-3</v>
      </c>
      <c r="BF45" s="20" t="s">
        <v>82</v>
      </c>
      <c r="BG45" s="20">
        <v>0</v>
      </c>
      <c r="BH45" s="20">
        <v>0</v>
      </c>
      <c r="BI45" s="20" t="s">
        <v>82</v>
      </c>
      <c r="BJ45" s="20">
        <v>0</v>
      </c>
      <c r="BK45" s="20">
        <v>0</v>
      </c>
      <c r="BL45" s="20" t="s">
        <v>82</v>
      </c>
      <c r="BM45" s="22">
        <v>0</v>
      </c>
      <c r="BN45" s="22">
        <v>0</v>
      </c>
      <c r="BO45" s="22">
        <v>5</v>
      </c>
      <c r="BP45" s="22">
        <v>5</v>
      </c>
      <c r="BQ45" s="22">
        <v>0</v>
      </c>
      <c r="BR45" s="22">
        <v>0</v>
      </c>
      <c r="BS45" s="22">
        <v>0</v>
      </c>
      <c r="BT45" s="22">
        <v>0</v>
      </c>
      <c r="BU45" s="22">
        <v>0</v>
      </c>
      <c r="BV45" s="22">
        <v>3</v>
      </c>
      <c r="BW45" s="22">
        <v>1</v>
      </c>
      <c r="BX45" s="25" t="s">
        <v>184</v>
      </c>
      <c r="BY45" s="22">
        <v>31</v>
      </c>
    </row>
    <row r="46" spans="1:77" x14ac:dyDescent="0.25">
      <c r="A46" s="20" t="s">
        <v>96</v>
      </c>
      <c r="B46" s="20" t="s">
        <v>78</v>
      </c>
      <c r="C46" s="20" t="s">
        <v>150</v>
      </c>
      <c r="D46" s="20" t="s">
        <v>120</v>
      </c>
      <c r="E46" s="22">
        <v>18</v>
      </c>
      <c r="F46" s="22"/>
      <c r="G46" s="22"/>
      <c r="H46" s="22">
        <v>62304.91</v>
      </c>
      <c r="I46" s="22">
        <v>176245.81</v>
      </c>
      <c r="J46" s="22">
        <v>13509.89</v>
      </c>
      <c r="K46" s="22"/>
      <c r="L46" s="22"/>
      <c r="M46" s="22"/>
      <c r="N46" s="22"/>
      <c r="O46" s="22"/>
      <c r="P46" s="22">
        <v>0</v>
      </c>
      <c r="Q46" s="22">
        <v>0</v>
      </c>
      <c r="R46" s="22"/>
      <c r="S46" s="22"/>
      <c r="T46" s="22"/>
      <c r="U46" s="22"/>
      <c r="V46" s="22">
        <v>0</v>
      </c>
      <c r="W46" s="22"/>
      <c r="X46" s="22"/>
      <c r="Y46" s="22"/>
      <c r="Z46" s="22"/>
      <c r="AA46" s="22"/>
      <c r="AB46" s="22"/>
      <c r="AC46" s="22">
        <v>0</v>
      </c>
      <c r="AD46" s="22"/>
      <c r="AE46" s="22"/>
      <c r="AF46" s="22">
        <v>0</v>
      </c>
      <c r="AG46" s="20" t="s">
        <v>80</v>
      </c>
      <c r="AI46" s="22">
        <v>2</v>
      </c>
      <c r="AJ46" s="22">
        <v>4</v>
      </c>
      <c r="AK46" s="22">
        <v>1</v>
      </c>
      <c r="AL46" s="22">
        <v>2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9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0" t="s">
        <v>82</v>
      </c>
      <c r="BD46" s="20">
        <v>0</v>
      </c>
      <c r="BE46" s="20">
        <v>0</v>
      </c>
      <c r="BF46" s="20" t="s">
        <v>88</v>
      </c>
      <c r="BG46" s="20">
        <v>0</v>
      </c>
      <c r="BH46" s="20">
        <v>0</v>
      </c>
      <c r="BI46" s="20" t="s">
        <v>88</v>
      </c>
      <c r="BJ46" s="20">
        <v>0</v>
      </c>
      <c r="BK46" s="20">
        <v>0</v>
      </c>
      <c r="BL46" s="20" t="s">
        <v>95</v>
      </c>
      <c r="BM46" s="22">
        <v>0</v>
      </c>
      <c r="BN46" s="22">
        <v>0</v>
      </c>
      <c r="BO46" s="22"/>
      <c r="BP46" s="22"/>
      <c r="BQ46" s="22"/>
      <c r="BR46" s="22"/>
      <c r="BS46" s="22"/>
      <c r="BT46" s="22">
        <v>0</v>
      </c>
      <c r="BU46" s="22">
        <v>0</v>
      </c>
      <c r="BV46" s="22">
        <v>0</v>
      </c>
      <c r="BW46" s="22"/>
      <c r="BX46" s="25" t="s">
        <v>184</v>
      </c>
      <c r="BY46" s="22">
        <v>31</v>
      </c>
    </row>
    <row r="47" spans="1:77" x14ac:dyDescent="0.25">
      <c r="A47" s="20" t="s">
        <v>100</v>
      </c>
      <c r="B47" s="20" t="s">
        <v>97</v>
      </c>
      <c r="C47" s="20" t="s">
        <v>150</v>
      </c>
      <c r="D47" s="20" t="s">
        <v>79</v>
      </c>
      <c r="E47" s="22">
        <v>10</v>
      </c>
      <c r="F47" s="22">
        <v>26</v>
      </c>
      <c r="G47" s="22"/>
      <c r="H47" s="22">
        <v>250000</v>
      </c>
      <c r="I47" s="22">
        <v>300000</v>
      </c>
      <c r="J47" s="22"/>
      <c r="K47" s="22"/>
      <c r="L47" s="22">
        <v>186</v>
      </c>
      <c r="M47" s="22"/>
      <c r="N47" s="22"/>
      <c r="O47" s="22"/>
      <c r="P47" s="22">
        <v>186</v>
      </c>
      <c r="Q47" s="22">
        <v>0</v>
      </c>
      <c r="R47" s="22">
        <v>4</v>
      </c>
      <c r="S47" s="22">
        <v>0</v>
      </c>
      <c r="T47" s="22">
        <v>0</v>
      </c>
      <c r="U47" s="22">
        <v>0</v>
      </c>
      <c r="V47" s="22">
        <v>0</v>
      </c>
      <c r="W47" s="22">
        <v>6</v>
      </c>
      <c r="X47" s="22">
        <v>0</v>
      </c>
      <c r="Y47" s="22">
        <v>0</v>
      </c>
      <c r="Z47" s="22">
        <v>0</v>
      </c>
      <c r="AA47" s="22">
        <v>3</v>
      </c>
      <c r="AB47" s="22">
        <v>92</v>
      </c>
      <c r="AC47" s="22">
        <v>95</v>
      </c>
      <c r="AD47" s="22">
        <v>3</v>
      </c>
      <c r="AE47" s="22">
        <v>92</v>
      </c>
      <c r="AF47" s="22">
        <v>95</v>
      </c>
      <c r="AG47" s="20" t="s">
        <v>84</v>
      </c>
      <c r="AH47" s="20" t="s">
        <v>121</v>
      </c>
      <c r="AI47" s="22"/>
      <c r="AJ47" s="22"/>
      <c r="AK47" s="22"/>
      <c r="AL47" s="22"/>
      <c r="AM47" s="22">
        <v>0</v>
      </c>
      <c r="AN47" s="22"/>
      <c r="AO47" s="22">
        <v>0</v>
      </c>
      <c r="AP47" s="22"/>
      <c r="AQ47" s="22">
        <v>0</v>
      </c>
      <c r="AR47" s="22"/>
      <c r="AS47" s="22">
        <v>0</v>
      </c>
      <c r="AT47" s="22"/>
      <c r="AU47" s="22">
        <v>0</v>
      </c>
      <c r="AV47" s="22">
        <v>0</v>
      </c>
      <c r="AW47" s="22">
        <v>170</v>
      </c>
      <c r="AX47" s="22">
        <v>0</v>
      </c>
      <c r="AY47" s="22">
        <v>0</v>
      </c>
      <c r="AZ47" s="22">
        <v>0</v>
      </c>
      <c r="BA47" s="22">
        <v>170</v>
      </c>
      <c r="BB47" s="22">
        <v>170</v>
      </c>
      <c r="BC47" s="20" t="s">
        <v>82</v>
      </c>
      <c r="BD47" s="20">
        <v>0</v>
      </c>
      <c r="BE47" s="20">
        <v>0</v>
      </c>
      <c r="BF47" s="20" t="s">
        <v>88</v>
      </c>
      <c r="BG47" s="20">
        <v>3</v>
      </c>
      <c r="BH47" s="20">
        <v>-3</v>
      </c>
      <c r="BI47" s="20" t="s">
        <v>82</v>
      </c>
      <c r="BJ47" s="20">
        <v>0</v>
      </c>
      <c r="BK47" s="20">
        <v>0</v>
      </c>
      <c r="BL47" s="20" t="s">
        <v>95</v>
      </c>
      <c r="BM47" s="22">
        <v>0</v>
      </c>
      <c r="BN47" s="22">
        <v>0</v>
      </c>
      <c r="BO47" s="22">
        <v>0</v>
      </c>
      <c r="BP47" s="22">
        <v>40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/>
      <c r="BX47" s="25" t="s">
        <v>184</v>
      </c>
      <c r="BY47" s="22">
        <v>31</v>
      </c>
    </row>
    <row r="48" spans="1:77" x14ac:dyDescent="0.25">
      <c r="A48" s="20" t="s">
        <v>100</v>
      </c>
      <c r="B48" s="20" t="s">
        <v>78</v>
      </c>
      <c r="C48" s="20" t="s">
        <v>150</v>
      </c>
      <c r="D48" s="20" t="s">
        <v>79</v>
      </c>
      <c r="E48" s="22">
        <v>41</v>
      </c>
      <c r="F48" s="22">
        <v>99</v>
      </c>
      <c r="G48" s="22">
        <v>65788.17</v>
      </c>
      <c r="H48" s="22">
        <v>94658.75</v>
      </c>
      <c r="I48" s="22">
        <v>75852.27</v>
      </c>
      <c r="J48" s="22">
        <v>6523.42</v>
      </c>
      <c r="K48" s="22">
        <v>70</v>
      </c>
      <c r="L48" s="22">
        <v>87</v>
      </c>
      <c r="M48" s="22">
        <v>6</v>
      </c>
      <c r="N48" s="22">
        <v>1</v>
      </c>
      <c r="O48" s="22"/>
      <c r="P48" s="22">
        <v>164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266</v>
      </c>
      <c r="AB48" s="22"/>
      <c r="AC48" s="22">
        <v>266</v>
      </c>
      <c r="AD48" s="22">
        <v>266</v>
      </c>
      <c r="AE48" s="22"/>
      <c r="AF48" s="22">
        <v>266</v>
      </c>
      <c r="AG48" s="20" t="s">
        <v>80</v>
      </c>
      <c r="AI48" s="22">
        <v>1</v>
      </c>
      <c r="AJ48" s="22">
        <v>2</v>
      </c>
      <c r="AK48" s="22">
        <v>1</v>
      </c>
      <c r="AL48" s="22">
        <v>4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8</v>
      </c>
      <c r="AV48" s="22">
        <v>3</v>
      </c>
      <c r="AW48" s="22">
        <v>5</v>
      </c>
      <c r="AX48" s="22">
        <v>0</v>
      </c>
      <c r="AY48" s="22">
        <v>0</v>
      </c>
      <c r="AZ48" s="22">
        <v>0</v>
      </c>
      <c r="BA48" s="22">
        <v>8</v>
      </c>
      <c r="BB48" s="22">
        <v>13</v>
      </c>
      <c r="BC48" s="20" t="s">
        <v>81</v>
      </c>
      <c r="BD48" s="20">
        <v>15</v>
      </c>
      <c r="BE48" s="20">
        <v>-15</v>
      </c>
      <c r="BF48" s="20" t="s">
        <v>82</v>
      </c>
      <c r="BG48" s="20">
        <v>0</v>
      </c>
      <c r="BH48" s="20">
        <v>0</v>
      </c>
      <c r="BI48" s="20" t="s">
        <v>82</v>
      </c>
      <c r="BJ48" s="20">
        <v>0</v>
      </c>
      <c r="BK48" s="20">
        <v>0</v>
      </c>
      <c r="BL48" s="20" t="s">
        <v>82</v>
      </c>
      <c r="BM48" s="22">
        <v>0</v>
      </c>
      <c r="BN48" s="22">
        <v>0</v>
      </c>
      <c r="BO48" s="22">
        <v>5</v>
      </c>
      <c r="BP48" s="22">
        <v>6</v>
      </c>
      <c r="BQ48" s="22">
        <v>6</v>
      </c>
      <c r="BR48" s="22">
        <v>3</v>
      </c>
      <c r="BS48" s="22"/>
      <c r="BT48" s="22">
        <v>0</v>
      </c>
      <c r="BU48" s="22">
        <v>0</v>
      </c>
      <c r="BV48" s="22">
        <v>10</v>
      </c>
      <c r="BW48" s="22"/>
      <c r="BX48" s="25" t="s">
        <v>184</v>
      </c>
      <c r="BY48" s="22">
        <v>31</v>
      </c>
    </row>
    <row r="49" spans="1:77" x14ac:dyDescent="0.25">
      <c r="A49" s="20" t="s">
        <v>100</v>
      </c>
      <c r="B49" s="20" t="s">
        <v>78</v>
      </c>
      <c r="C49" s="20" t="s">
        <v>150</v>
      </c>
      <c r="D49" s="20" t="s">
        <v>119</v>
      </c>
      <c r="E49" s="22">
        <v>21</v>
      </c>
      <c r="F49" s="22">
        <v>40</v>
      </c>
      <c r="G49" s="22">
        <v>21861</v>
      </c>
      <c r="H49" s="22">
        <v>21189</v>
      </c>
      <c r="I49" s="22">
        <v>20589</v>
      </c>
      <c r="J49" s="22">
        <v>1297</v>
      </c>
      <c r="K49" s="22"/>
      <c r="L49" s="22"/>
      <c r="M49" s="22"/>
      <c r="N49" s="22"/>
      <c r="O49" s="22"/>
      <c r="P49" s="22">
        <v>0</v>
      </c>
      <c r="Q49" s="22">
        <v>0</v>
      </c>
      <c r="R49" s="22"/>
      <c r="S49" s="22"/>
      <c r="T49" s="22"/>
      <c r="U49" s="22"/>
      <c r="V49" s="22">
        <v>0</v>
      </c>
      <c r="W49" s="22"/>
      <c r="X49" s="22"/>
      <c r="Y49" s="22"/>
      <c r="Z49" s="22"/>
      <c r="AA49" s="22">
        <v>46</v>
      </c>
      <c r="AB49" s="22">
        <v>33</v>
      </c>
      <c r="AC49" s="22">
        <v>79</v>
      </c>
      <c r="AD49" s="22">
        <v>46</v>
      </c>
      <c r="AE49" s="22">
        <v>33</v>
      </c>
      <c r="AF49" s="22">
        <v>79</v>
      </c>
      <c r="AG49" s="20" t="s">
        <v>80</v>
      </c>
      <c r="AI49" s="22">
        <v>0</v>
      </c>
      <c r="AJ49" s="22">
        <v>1</v>
      </c>
      <c r="AK49" s="22">
        <v>2</v>
      </c>
      <c r="AL49" s="22">
        <v>1</v>
      </c>
      <c r="AM49" s="22">
        <v>0</v>
      </c>
      <c r="AN49" s="22">
        <v>0</v>
      </c>
      <c r="AO49" s="22">
        <v>0</v>
      </c>
      <c r="AP49" s="22">
        <v>0</v>
      </c>
      <c r="AQ49" s="22">
        <v>0</v>
      </c>
      <c r="AR49" s="22">
        <v>0</v>
      </c>
      <c r="AS49" s="22">
        <v>0</v>
      </c>
      <c r="AT49" s="22">
        <v>0</v>
      </c>
      <c r="AU49" s="22">
        <v>4</v>
      </c>
      <c r="AV49" s="22">
        <v>0</v>
      </c>
      <c r="AW49" s="22">
        <v>0</v>
      </c>
      <c r="AX49" s="22">
        <v>0</v>
      </c>
      <c r="AY49" s="22">
        <v>0</v>
      </c>
      <c r="AZ49" s="22">
        <v>0</v>
      </c>
      <c r="BA49" s="22">
        <v>0</v>
      </c>
      <c r="BB49" s="22">
        <v>0</v>
      </c>
      <c r="BC49" s="20" t="s">
        <v>81</v>
      </c>
      <c r="BD49" s="20">
        <v>10</v>
      </c>
      <c r="BE49" s="20">
        <v>-10</v>
      </c>
      <c r="BF49" s="20" t="s">
        <v>82</v>
      </c>
      <c r="BG49" s="20">
        <v>0</v>
      </c>
      <c r="BH49" s="20">
        <v>0</v>
      </c>
      <c r="BI49" s="20" t="s">
        <v>82</v>
      </c>
      <c r="BJ49" s="20">
        <v>0</v>
      </c>
      <c r="BK49" s="20">
        <v>0</v>
      </c>
      <c r="BL49" s="20" t="s">
        <v>82</v>
      </c>
      <c r="BM49" s="22">
        <v>0</v>
      </c>
      <c r="BN49" s="22">
        <v>0</v>
      </c>
      <c r="BO49" s="22"/>
      <c r="BP49" s="22"/>
      <c r="BQ49" s="22"/>
      <c r="BR49" s="22"/>
      <c r="BS49" s="22"/>
      <c r="BT49" s="22">
        <v>0</v>
      </c>
      <c r="BU49" s="22">
        <v>0</v>
      </c>
      <c r="BV49" s="22">
        <v>0</v>
      </c>
      <c r="BW49" s="22"/>
      <c r="BX49" s="25" t="s">
        <v>184</v>
      </c>
      <c r="BY49" s="22">
        <v>31</v>
      </c>
    </row>
    <row r="50" spans="1:77" x14ac:dyDescent="0.25">
      <c r="A50" s="20" t="s">
        <v>96</v>
      </c>
      <c r="B50" s="20" t="s">
        <v>78</v>
      </c>
      <c r="C50" s="20" t="s">
        <v>154</v>
      </c>
      <c r="D50" s="20" t="s">
        <v>122</v>
      </c>
      <c r="E50" s="22">
        <v>5</v>
      </c>
      <c r="F50" s="22"/>
      <c r="G50" s="22"/>
      <c r="H50" s="22"/>
      <c r="I50" s="22"/>
      <c r="J50" s="22">
        <v>744.73</v>
      </c>
      <c r="K50" s="22">
        <v>8</v>
      </c>
      <c r="L50" s="22">
        <v>2</v>
      </c>
      <c r="M50" s="22"/>
      <c r="N50" s="22"/>
      <c r="O50" s="22"/>
      <c r="P50" s="22">
        <v>10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5</v>
      </c>
      <c r="AB50" s="22">
        <v>1</v>
      </c>
      <c r="AC50" s="22">
        <v>6</v>
      </c>
      <c r="AD50" s="22">
        <v>7</v>
      </c>
      <c r="AE50" s="22">
        <v>3</v>
      </c>
      <c r="AF50" s="22">
        <v>10</v>
      </c>
      <c r="AG50" s="20" t="s">
        <v>80</v>
      </c>
      <c r="AI50" s="22"/>
      <c r="AJ50" s="22"/>
      <c r="AK50" s="22"/>
      <c r="AL50" s="22"/>
      <c r="AM50" s="22">
        <v>0</v>
      </c>
      <c r="AN50" s="22"/>
      <c r="AO50" s="22">
        <v>0</v>
      </c>
      <c r="AP50" s="22"/>
      <c r="AQ50" s="22">
        <v>0</v>
      </c>
      <c r="AR50" s="22"/>
      <c r="AS50" s="22">
        <v>0</v>
      </c>
      <c r="AT50" s="22"/>
      <c r="AU50" s="22">
        <v>0</v>
      </c>
      <c r="AV50" s="22">
        <v>3</v>
      </c>
      <c r="AW50" s="22">
        <v>0</v>
      </c>
      <c r="AX50" s="22">
        <v>0</v>
      </c>
      <c r="AY50" s="22">
        <v>0</v>
      </c>
      <c r="AZ50" s="22">
        <v>0</v>
      </c>
      <c r="BA50" s="22">
        <v>3</v>
      </c>
      <c r="BB50" s="22">
        <v>29</v>
      </c>
      <c r="BC50" s="20" t="s">
        <v>82</v>
      </c>
      <c r="BD50" s="20">
        <v>0</v>
      </c>
      <c r="BE50" s="20">
        <v>0</v>
      </c>
      <c r="BF50" s="20" t="s">
        <v>82</v>
      </c>
      <c r="BG50" s="20">
        <v>0</v>
      </c>
      <c r="BH50" s="20">
        <v>0</v>
      </c>
      <c r="BI50" s="20" t="s">
        <v>82</v>
      </c>
      <c r="BJ50" s="20">
        <v>0</v>
      </c>
      <c r="BK50" s="20">
        <v>0</v>
      </c>
      <c r="BL50" s="20" t="s">
        <v>82</v>
      </c>
      <c r="BM50" s="22">
        <v>0</v>
      </c>
      <c r="BN50" s="22">
        <v>0</v>
      </c>
      <c r="BO50" s="22">
        <v>0</v>
      </c>
      <c r="BP50" s="22">
        <v>0</v>
      </c>
      <c r="BQ50" s="22">
        <v>0</v>
      </c>
      <c r="BR50" s="22">
        <v>0</v>
      </c>
      <c r="BS50" s="22">
        <v>0</v>
      </c>
      <c r="BT50" s="22">
        <v>0</v>
      </c>
      <c r="BU50" s="22">
        <v>0</v>
      </c>
      <c r="BV50" s="22">
        <v>0</v>
      </c>
      <c r="BW50" s="22">
        <v>0</v>
      </c>
      <c r="BX50" s="25" t="s">
        <v>184</v>
      </c>
      <c r="BY50" s="22">
        <v>31</v>
      </c>
    </row>
    <row r="51" spans="1:77" x14ac:dyDescent="0.25">
      <c r="A51" s="20" t="s">
        <v>83</v>
      </c>
      <c r="B51" s="20" t="s">
        <v>78</v>
      </c>
      <c r="C51" s="20" t="s">
        <v>154</v>
      </c>
      <c r="D51" s="20" t="s">
        <v>79</v>
      </c>
      <c r="E51" s="22">
        <v>25</v>
      </c>
      <c r="F51" s="22">
        <v>50</v>
      </c>
      <c r="G51" s="22">
        <v>107223</v>
      </c>
      <c r="H51" s="22">
        <v>154311</v>
      </c>
      <c r="I51" s="22">
        <v>125565.43</v>
      </c>
      <c r="J51" s="22">
        <v>5745.65</v>
      </c>
      <c r="K51" s="22">
        <v>116</v>
      </c>
      <c r="L51" s="22">
        <v>22</v>
      </c>
      <c r="M51" s="22"/>
      <c r="N51" s="22"/>
      <c r="O51" s="22"/>
      <c r="P51" s="22">
        <v>138</v>
      </c>
      <c r="Q51" s="22">
        <v>0</v>
      </c>
      <c r="R51" s="22">
        <v>0</v>
      </c>
      <c r="S51" s="22">
        <v>0</v>
      </c>
      <c r="T51" s="22">
        <v>0</v>
      </c>
      <c r="U51" s="22"/>
      <c r="V51" s="22">
        <v>0</v>
      </c>
      <c r="W51" s="22">
        <v>0</v>
      </c>
      <c r="X51" s="22">
        <v>0</v>
      </c>
      <c r="Y51" s="22">
        <v>0</v>
      </c>
      <c r="Z51" s="22"/>
      <c r="AA51" s="22">
        <v>129</v>
      </c>
      <c r="AB51" s="22">
        <v>21</v>
      </c>
      <c r="AC51" s="22">
        <v>150</v>
      </c>
      <c r="AD51" s="22">
        <v>139</v>
      </c>
      <c r="AE51" s="22">
        <v>21</v>
      </c>
      <c r="AF51" s="22">
        <v>150</v>
      </c>
      <c r="AG51" s="20" t="s">
        <v>84</v>
      </c>
      <c r="AH51" s="20" t="s">
        <v>116</v>
      </c>
      <c r="AI51" s="22">
        <v>1</v>
      </c>
      <c r="AJ51" s="22">
        <v>2</v>
      </c>
      <c r="AK51" s="22">
        <v>5</v>
      </c>
      <c r="AL51" s="22">
        <v>1</v>
      </c>
      <c r="AM51" s="22">
        <v>0</v>
      </c>
      <c r="AN51" s="22">
        <v>0</v>
      </c>
      <c r="AO51" s="22">
        <v>0</v>
      </c>
      <c r="AP51" s="22">
        <v>0</v>
      </c>
      <c r="AQ51" s="22">
        <v>0</v>
      </c>
      <c r="AR51" s="22">
        <v>0</v>
      </c>
      <c r="AS51" s="22">
        <v>0</v>
      </c>
      <c r="AT51" s="22">
        <v>0</v>
      </c>
      <c r="AU51" s="22">
        <v>9</v>
      </c>
      <c r="AV51" s="22">
        <v>0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  <c r="BC51" s="20" t="s">
        <v>82</v>
      </c>
      <c r="BD51" s="20">
        <v>0</v>
      </c>
      <c r="BE51" s="20">
        <v>0</v>
      </c>
      <c r="BF51" s="20" t="s">
        <v>82</v>
      </c>
      <c r="BG51" s="20">
        <v>0</v>
      </c>
      <c r="BH51" s="20">
        <v>0</v>
      </c>
      <c r="BI51" s="20" t="s">
        <v>82</v>
      </c>
      <c r="BJ51" s="20">
        <v>0</v>
      </c>
      <c r="BK51" s="20">
        <v>0</v>
      </c>
      <c r="BL51" s="20" t="s">
        <v>82</v>
      </c>
      <c r="BM51" s="22">
        <v>0</v>
      </c>
      <c r="BN51" s="22">
        <v>0</v>
      </c>
      <c r="BO51" s="22">
        <v>0</v>
      </c>
      <c r="BP51" s="22">
        <v>0</v>
      </c>
      <c r="BQ51" s="22">
        <v>0</v>
      </c>
      <c r="BR51" s="22">
        <v>0</v>
      </c>
      <c r="BS51" s="22">
        <v>0</v>
      </c>
      <c r="BT51" s="22">
        <v>0</v>
      </c>
      <c r="BU51" s="22">
        <v>0</v>
      </c>
      <c r="BV51" s="22">
        <v>0</v>
      </c>
      <c r="BW51" s="22">
        <v>0</v>
      </c>
      <c r="BX51" s="25" t="s">
        <v>184</v>
      </c>
      <c r="BY51" s="22">
        <v>31</v>
      </c>
    </row>
    <row r="52" spans="1:77" x14ac:dyDescent="0.25">
      <c r="A52" s="20" t="s">
        <v>77</v>
      </c>
      <c r="B52" s="20" t="s">
        <v>90</v>
      </c>
      <c r="C52" s="20" t="s">
        <v>150</v>
      </c>
      <c r="D52" s="20" t="s">
        <v>79</v>
      </c>
      <c r="E52" s="22">
        <v>12</v>
      </c>
      <c r="F52" s="22">
        <v>23</v>
      </c>
      <c r="G52" s="22"/>
      <c r="H52" s="22"/>
      <c r="I52" s="22">
        <v>0</v>
      </c>
      <c r="J52" s="22"/>
      <c r="K52" s="22">
        <v>10</v>
      </c>
      <c r="L52" s="22">
        <v>185</v>
      </c>
      <c r="M52" s="22">
        <v>5</v>
      </c>
      <c r="N52" s="22"/>
      <c r="O52" s="22"/>
      <c r="P52" s="22">
        <v>200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5</v>
      </c>
      <c r="AB52" s="22">
        <v>200</v>
      </c>
      <c r="AC52" s="22">
        <v>205</v>
      </c>
      <c r="AD52" s="22">
        <v>5</v>
      </c>
      <c r="AE52" s="22">
        <v>200</v>
      </c>
      <c r="AF52" s="22">
        <v>205</v>
      </c>
      <c r="AG52" s="20" t="s">
        <v>80</v>
      </c>
      <c r="AI52" s="22">
        <v>1</v>
      </c>
      <c r="AJ52" s="22">
        <v>2</v>
      </c>
      <c r="AK52" s="22">
        <v>2</v>
      </c>
      <c r="AL52" s="22">
        <v>4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  <c r="AU52" s="22">
        <v>9</v>
      </c>
      <c r="AV52" s="22">
        <v>10</v>
      </c>
      <c r="AW52" s="22">
        <v>137</v>
      </c>
      <c r="AX52" s="22">
        <v>3</v>
      </c>
      <c r="AY52" s="22">
        <v>0</v>
      </c>
      <c r="AZ52" s="22">
        <v>0</v>
      </c>
      <c r="BA52" s="22">
        <v>150</v>
      </c>
      <c r="BB52" s="22">
        <v>0</v>
      </c>
      <c r="BC52" s="20" t="s">
        <v>88</v>
      </c>
      <c r="BD52" s="20">
        <v>2</v>
      </c>
      <c r="BE52" s="20">
        <v>-2</v>
      </c>
      <c r="BF52" s="20" t="s">
        <v>82</v>
      </c>
      <c r="BG52" s="20">
        <v>0</v>
      </c>
      <c r="BH52" s="20">
        <v>0</v>
      </c>
      <c r="BI52" s="20" t="s">
        <v>82</v>
      </c>
      <c r="BJ52" s="20">
        <v>0</v>
      </c>
      <c r="BK52" s="20">
        <v>0</v>
      </c>
      <c r="BL52" s="20" t="s">
        <v>82</v>
      </c>
      <c r="BM52" s="22">
        <v>0</v>
      </c>
      <c r="BN52" s="22">
        <v>0</v>
      </c>
      <c r="BO52" s="22">
        <v>2</v>
      </c>
      <c r="BP52" s="22">
        <v>18</v>
      </c>
      <c r="BQ52" s="22">
        <v>4</v>
      </c>
      <c r="BR52" s="22"/>
      <c r="BS52" s="22"/>
      <c r="BT52" s="22">
        <v>0</v>
      </c>
      <c r="BU52" s="22">
        <v>0</v>
      </c>
      <c r="BV52" s="22">
        <v>0</v>
      </c>
      <c r="BW52" s="22"/>
      <c r="BX52" s="25" t="s">
        <v>184</v>
      </c>
      <c r="BY52" s="22">
        <v>31</v>
      </c>
    </row>
    <row r="53" spans="1:77" x14ac:dyDescent="0.25">
      <c r="A53" s="20" t="s">
        <v>83</v>
      </c>
      <c r="B53" s="20" t="s">
        <v>78</v>
      </c>
      <c r="C53" s="20" t="s">
        <v>152</v>
      </c>
      <c r="D53" s="20" t="s">
        <v>79</v>
      </c>
      <c r="E53" s="22">
        <v>5</v>
      </c>
      <c r="F53" s="22"/>
      <c r="G53" s="22"/>
      <c r="H53" s="22"/>
      <c r="I53" s="22">
        <v>400</v>
      </c>
      <c r="J53" s="22"/>
      <c r="K53" s="22"/>
      <c r="L53" s="22"/>
      <c r="M53" s="22"/>
      <c r="N53" s="22"/>
      <c r="O53" s="22"/>
      <c r="P53" s="22">
        <v>0</v>
      </c>
      <c r="Q53" s="22">
        <v>0</v>
      </c>
      <c r="R53" s="22"/>
      <c r="S53" s="22"/>
      <c r="T53" s="22"/>
      <c r="U53" s="22"/>
      <c r="V53" s="22">
        <v>0</v>
      </c>
      <c r="W53" s="22"/>
      <c r="X53" s="22"/>
      <c r="Y53" s="22"/>
      <c r="Z53" s="22"/>
      <c r="AA53" s="22"/>
      <c r="AB53" s="22"/>
      <c r="AC53" s="22">
        <v>0</v>
      </c>
      <c r="AD53" s="22"/>
      <c r="AE53" s="22"/>
      <c r="AF53" s="22">
        <v>0</v>
      </c>
      <c r="AG53" s="20" t="s">
        <v>80</v>
      </c>
      <c r="AI53" s="22">
        <v>0</v>
      </c>
      <c r="AJ53" s="22">
        <v>1</v>
      </c>
      <c r="AK53" s="22">
        <v>1</v>
      </c>
      <c r="AL53" s="22">
        <v>0</v>
      </c>
      <c r="AM53" s="22">
        <v>0</v>
      </c>
      <c r="AN53" s="22">
        <v>0</v>
      </c>
      <c r="AO53" s="22">
        <v>0</v>
      </c>
      <c r="AP53" s="22">
        <v>0</v>
      </c>
      <c r="AQ53" s="22">
        <v>0</v>
      </c>
      <c r="AR53" s="22">
        <v>0</v>
      </c>
      <c r="AS53" s="22">
        <v>3</v>
      </c>
      <c r="AT53" s="22">
        <v>2</v>
      </c>
      <c r="AU53" s="22">
        <v>7</v>
      </c>
      <c r="AV53" s="22">
        <v>0</v>
      </c>
      <c r="AW53" s="22">
        <v>0</v>
      </c>
      <c r="AX53" s="22">
        <v>0</v>
      </c>
      <c r="AY53" s="22">
        <v>0</v>
      </c>
      <c r="AZ53" s="22">
        <v>0</v>
      </c>
      <c r="BA53" s="22">
        <v>0</v>
      </c>
      <c r="BB53" s="22">
        <v>2</v>
      </c>
      <c r="BC53" s="20" t="s">
        <v>82</v>
      </c>
      <c r="BD53" s="20">
        <v>0</v>
      </c>
      <c r="BE53" s="20">
        <v>0</v>
      </c>
      <c r="BF53" s="20" t="s">
        <v>82</v>
      </c>
      <c r="BG53" s="20">
        <v>0</v>
      </c>
      <c r="BH53" s="20">
        <v>0</v>
      </c>
      <c r="BI53" s="20" t="s">
        <v>82</v>
      </c>
      <c r="BJ53" s="20">
        <v>0</v>
      </c>
      <c r="BK53" s="20">
        <v>0</v>
      </c>
      <c r="BL53" s="20" t="s">
        <v>82</v>
      </c>
      <c r="BM53" s="22">
        <v>0</v>
      </c>
      <c r="BN53" s="22">
        <v>0</v>
      </c>
      <c r="BO53" s="22">
        <v>1</v>
      </c>
      <c r="BP53" s="22">
        <v>2</v>
      </c>
      <c r="BQ53" s="22"/>
      <c r="BR53" s="22"/>
      <c r="BS53" s="22"/>
      <c r="BT53" s="22">
        <v>0</v>
      </c>
      <c r="BU53" s="22">
        <v>0</v>
      </c>
      <c r="BV53" s="22">
        <v>4</v>
      </c>
      <c r="BW53" s="22"/>
      <c r="BX53" s="25" t="s">
        <v>184</v>
      </c>
      <c r="BY53" s="22">
        <v>31</v>
      </c>
    </row>
    <row r="54" spans="1:77" x14ac:dyDescent="0.25">
      <c r="A54" s="20" t="s">
        <v>100</v>
      </c>
      <c r="B54" s="20" t="s">
        <v>90</v>
      </c>
      <c r="C54" s="20" t="s">
        <v>150</v>
      </c>
      <c r="D54" s="20" t="s">
        <v>123</v>
      </c>
      <c r="E54" s="22">
        <v>22</v>
      </c>
      <c r="F54" s="22">
        <v>48</v>
      </c>
      <c r="G54" s="22">
        <v>658000</v>
      </c>
      <c r="H54" s="22">
        <v>665000</v>
      </c>
      <c r="I54" s="22">
        <v>680000</v>
      </c>
      <c r="J54" s="22">
        <v>44800</v>
      </c>
      <c r="K54" s="22">
        <v>25</v>
      </c>
      <c r="L54" s="22">
        <v>348</v>
      </c>
      <c r="M54" s="22">
        <v>41</v>
      </c>
      <c r="N54" s="22"/>
      <c r="O54" s="22"/>
      <c r="P54" s="22">
        <v>414</v>
      </c>
      <c r="Q54" s="22">
        <v>0</v>
      </c>
      <c r="R54" s="22">
        <v>4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20</v>
      </c>
      <c r="Y54" s="22">
        <v>0</v>
      </c>
      <c r="Z54" s="22">
        <v>0</v>
      </c>
      <c r="AA54" s="22"/>
      <c r="AB54" s="22">
        <v>774</v>
      </c>
      <c r="AC54" s="22">
        <v>774</v>
      </c>
      <c r="AD54" s="22"/>
      <c r="AE54" s="22">
        <v>774</v>
      </c>
      <c r="AF54" s="22">
        <v>774</v>
      </c>
      <c r="AG54" s="20" t="s">
        <v>84</v>
      </c>
      <c r="AH54" s="20" t="s">
        <v>124</v>
      </c>
      <c r="AI54" s="22">
        <v>6</v>
      </c>
      <c r="AJ54" s="22">
        <v>2</v>
      </c>
      <c r="AK54" s="22">
        <v>13</v>
      </c>
      <c r="AL54" s="22">
        <v>2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23</v>
      </c>
      <c r="AV54" s="22">
        <v>105</v>
      </c>
      <c r="AW54" s="22">
        <v>324</v>
      </c>
      <c r="AX54" s="22">
        <v>35</v>
      </c>
      <c r="AY54" s="22">
        <v>0</v>
      </c>
      <c r="AZ54" s="22">
        <v>0</v>
      </c>
      <c r="BA54" s="22">
        <v>464</v>
      </c>
      <c r="BB54" s="22">
        <v>464</v>
      </c>
      <c r="BC54" s="20" t="s">
        <v>81</v>
      </c>
      <c r="BD54" s="20">
        <v>18</v>
      </c>
      <c r="BE54" s="20">
        <v>-18</v>
      </c>
      <c r="BF54" s="20" t="s">
        <v>81</v>
      </c>
      <c r="BG54" s="20">
        <v>10</v>
      </c>
      <c r="BH54" s="20">
        <v>10</v>
      </c>
      <c r="BI54" s="20" t="s">
        <v>82</v>
      </c>
      <c r="BJ54" s="20">
        <v>0</v>
      </c>
      <c r="BK54" s="20">
        <v>0</v>
      </c>
      <c r="BL54" s="20" t="s">
        <v>82</v>
      </c>
      <c r="BM54" s="22">
        <v>0</v>
      </c>
      <c r="BN54" s="22">
        <v>0</v>
      </c>
      <c r="BO54" s="22">
        <v>5</v>
      </c>
      <c r="BP54" s="22">
        <v>52</v>
      </c>
      <c r="BQ54" s="22">
        <v>8</v>
      </c>
      <c r="BR54" s="22"/>
      <c r="BS54" s="22"/>
      <c r="BT54" s="22">
        <v>0</v>
      </c>
      <c r="BU54" s="22">
        <v>0</v>
      </c>
      <c r="BV54" s="22">
        <v>0</v>
      </c>
      <c r="BW54" s="22"/>
      <c r="BX54" s="25" t="s">
        <v>184</v>
      </c>
      <c r="BY54" s="22">
        <v>31</v>
      </c>
    </row>
    <row r="55" spans="1:77" x14ac:dyDescent="0.25">
      <c r="A55" s="20" t="s">
        <v>83</v>
      </c>
      <c r="B55" s="20" t="s">
        <v>90</v>
      </c>
      <c r="C55" s="20" t="s">
        <v>150</v>
      </c>
      <c r="D55" s="20" t="s">
        <v>79</v>
      </c>
      <c r="E55" s="22">
        <v>30</v>
      </c>
      <c r="F55" s="22">
        <v>34</v>
      </c>
      <c r="G55" s="22">
        <v>968826.95</v>
      </c>
      <c r="H55" s="22">
        <v>998440.49</v>
      </c>
      <c r="I55" s="22">
        <v>926330.94</v>
      </c>
      <c r="J55" s="22">
        <v>70172.009999999995</v>
      </c>
      <c r="K55" s="22">
        <v>313</v>
      </c>
      <c r="L55" s="22">
        <v>304</v>
      </c>
      <c r="M55" s="22">
        <v>1</v>
      </c>
      <c r="N55" s="22"/>
      <c r="O55" s="22"/>
      <c r="P55" s="22">
        <v>618</v>
      </c>
      <c r="Q55" s="22">
        <v>7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138</v>
      </c>
      <c r="AB55" s="22">
        <v>809</v>
      </c>
      <c r="AC55" s="22">
        <v>947</v>
      </c>
      <c r="AD55" s="22">
        <v>138</v>
      </c>
      <c r="AE55" s="22">
        <v>809</v>
      </c>
      <c r="AF55" s="22">
        <v>947</v>
      </c>
      <c r="AG55" s="20" t="s">
        <v>84</v>
      </c>
      <c r="AH55" s="20" t="s">
        <v>125</v>
      </c>
      <c r="AI55" s="22">
        <v>7</v>
      </c>
      <c r="AJ55" s="22">
        <v>6</v>
      </c>
      <c r="AK55" s="22">
        <v>23</v>
      </c>
      <c r="AL55" s="22">
        <v>8</v>
      </c>
      <c r="AM55" s="22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44</v>
      </c>
      <c r="AV55" s="22">
        <v>386</v>
      </c>
      <c r="AW55" s="22">
        <v>278</v>
      </c>
      <c r="AX55" s="22">
        <v>0</v>
      </c>
      <c r="AY55" s="22">
        <v>0</v>
      </c>
      <c r="AZ55" s="22">
        <v>0</v>
      </c>
      <c r="BA55" s="22">
        <v>664</v>
      </c>
      <c r="BB55" s="22">
        <v>0</v>
      </c>
      <c r="BC55" s="20" t="s">
        <v>88</v>
      </c>
      <c r="BD55" s="20">
        <v>14</v>
      </c>
      <c r="BE55" s="20">
        <v>-14</v>
      </c>
      <c r="BF55" s="20" t="s">
        <v>82</v>
      </c>
      <c r="BG55" s="20">
        <v>0</v>
      </c>
      <c r="BH55" s="20">
        <v>0</v>
      </c>
      <c r="BI55" s="20" t="s">
        <v>82</v>
      </c>
      <c r="BJ55" s="20">
        <v>0</v>
      </c>
      <c r="BK55" s="20">
        <v>0</v>
      </c>
      <c r="BL55" s="20" t="s">
        <v>82</v>
      </c>
      <c r="BM55" s="22">
        <v>0</v>
      </c>
      <c r="BN55" s="22">
        <v>0</v>
      </c>
      <c r="BO55" s="22"/>
      <c r="BP55" s="22"/>
      <c r="BQ55" s="22"/>
      <c r="BR55" s="22"/>
      <c r="BS55" s="22"/>
      <c r="BT55" s="22">
        <v>0</v>
      </c>
      <c r="BU55" s="22">
        <v>0</v>
      </c>
      <c r="BV55" s="22">
        <v>0</v>
      </c>
      <c r="BW55" s="22">
        <v>21</v>
      </c>
      <c r="BX55" s="25" t="s">
        <v>184</v>
      </c>
      <c r="BY55" s="22">
        <v>31</v>
      </c>
    </row>
    <row r="56" spans="1:77" x14ac:dyDescent="0.25">
      <c r="A56" s="20" t="s">
        <v>100</v>
      </c>
      <c r="B56" s="20" t="s">
        <v>90</v>
      </c>
      <c r="C56" s="20" t="s">
        <v>154</v>
      </c>
      <c r="D56" s="20" t="s">
        <v>79</v>
      </c>
      <c r="E56" s="22">
        <v>15</v>
      </c>
      <c r="F56" s="22">
        <v>38</v>
      </c>
      <c r="G56" s="22"/>
      <c r="H56" s="22"/>
      <c r="I56" s="22">
        <v>0</v>
      </c>
      <c r="J56" s="22"/>
      <c r="K56" s="22"/>
      <c r="L56" s="22"/>
      <c r="M56" s="22"/>
      <c r="N56" s="22"/>
      <c r="O56" s="22"/>
      <c r="P56" s="22">
        <v>0</v>
      </c>
      <c r="Q56" s="22">
        <v>0</v>
      </c>
      <c r="R56" s="22"/>
      <c r="S56" s="22"/>
      <c r="T56" s="22"/>
      <c r="U56" s="22"/>
      <c r="V56" s="22">
        <v>0</v>
      </c>
      <c r="W56" s="22"/>
      <c r="X56" s="22"/>
      <c r="Y56" s="22"/>
      <c r="Z56" s="22"/>
      <c r="AA56" s="22"/>
      <c r="AB56" s="22"/>
      <c r="AC56" s="22">
        <v>0</v>
      </c>
      <c r="AD56" s="22"/>
      <c r="AE56" s="22"/>
      <c r="AF56" s="22">
        <v>0</v>
      </c>
      <c r="AG56" s="20" t="s">
        <v>84</v>
      </c>
      <c r="AH56" s="20" t="s">
        <v>116</v>
      </c>
      <c r="AI56" s="22">
        <v>3</v>
      </c>
      <c r="AJ56" s="22">
        <v>1</v>
      </c>
      <c r="AK56" s="22">
        <v>3</v>
      </c>
      <c r="AL56" s="22">
        <v>3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10</v>
      </c>
      <c r="AV56" s="22">
        <v>4</v>
      </c>
      <c r="AW56" s="22">
        <v>27</v>
      </c>
      <c r="AX56" s="22">
        <v>0</v>
      </c>
      <c r="AY56" s="22">
        <v>0</v>
      </c>
      <c r="AZ56" s="22">
        <v>0</v>
      </c>
      <c r="BA56" s="22">
        <v>31</v>
      </c>
      <c r="BB56" s="22">
        <v>31</v>
      </c>
      <c r="BC56" s="20" t="s">
        <v>81</v>
      </c>
      <c r="BD56" s="20">
        <v>80</v>
      </c>
      <c r="BE56" s="20">
        <v>-80</v>
      </c>
      <c r="BF56" s="20" t="s">
        <v>82</v>
      </c>
      <c r="BG56" s="20">
        <v>0</v>
      </c>
      <c r="BH56" s="20">
        <v>0</v>
      </c>
      <c r="BI56" s="20" t="s">
        <v>82</v>
      </c>
      <c r="BJ56" s="20">
        <v>0</v>
      </c>
      <c r="BK56" s="20">
        <v>0</v>
      </c>
      <c r="BL56" s="20" t="s">
        <v>82</v>
      </c>
      <c r="BM56" s="22">
        <v>0</v>
      </c>
      <c r="BN56" s="22">
        <v>0</v>
      </c>
      <c r="BO56" s="22"/>
      <c r="BP56" s="22">
        <v>15</v>
      </c>
      <c r="BQ56" s="22"/>
      <c r="BR56" s="22"/>
      <c r="BS56" s="22"/>
      <c r="BT56" s="22">
        <v>0</v>
      </c>
      <c r="BU56" s="22">
        <v>0</v>
      </c>
      <c r="BV56" s="22">
        <v>0</v>
      </c>
      <c r="BW56" s="22"/>
      <c r="BX56" s="25" t="s">
        <v>184</v>
      </c>
      <c r="BY56" s="22">
        <v>31</v>
      </c>
    </row>
    <row r="57" spans="1:77" x14ac:dyDescent="0.25">
      <c r="A57" s="20" t="s">
        <v>77</v>
      </c>
      <c r="B57" s="20" t="s">
        <v>78</v>
      </c>
      <c r="C57" s="20" t="s">
        <v>150</v>
      </c>
      <c r="D57" s="20" t="s">
        <v>79</v>
      </c>
      <c r="E57" s="22">
        <v>10</v>
      </c>
      <c r="F57" s="22">
        <v>20</v>
      </c>
      <c r="G57" s="22"/>
      <c r="H57" s="22"/>
      <c r="I57" s="22">
        <v>0</v>
      </c>
      <c r="J57" s="22"/>
      <c r="K57" s="22">
        <v>198</v>
      </c>
      <c r="L57" s="22">
        <v>170</v>
      </c>
      <c r="M57" s="22"/>
      <c r="N57" s="22"/>
      <c r="O57" s="22"/>
      <c r="P57" s="22">
        <v>368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/>
      <c r="AB57" s="22"/>
      <c r="AC57" s="22">
        <v>0</v>
      </c>
      <c r="AD57" s="22"/>
      <c r="AE57" s="22"/>
      <c r="AF57" s="22">
        <v>0</v>
      </c>
      <c r="AG57" s="20" t="s">
        <v>84</v>
      </c>
      <c r="AH57" s="20" t="s">
        <v>126</v>
      </c>
      <c r="AI57" s="22">
        <v>4</v>
      </c>
      <c r="AJ57" s="22">
        <v>3</v>
      </c>
      <c r="AK57" s="22">
        <v>0</v>
      </c>
      <c r="AL57" s="22">
        <v>0</v>
      </c>
      <c r="AM57" s="22">
        <v>0</v>
      </c>
      <c r="AN57" s="22">
        <v>0</v>
      </c>
      <c r="AO57" s="22">
        <v>0</v>
      </c>
      <c r="AP57" s="22">
        <v>0</v>
      </c>
      <c r="AQ57" s="22">
        <v>0</v>
      </c>
      <c r="AR57" s="22">
        <v>0</v>
      </c>
      <c r="AS57" s="22">
        <v>0</v>
      </c>
      <c r="AT57" s="22">
        <v>0</v>
      </c>
      <c r="AU57" s="22">
        <v>7</v>
      </c>
      <c r="AV57" s="22">
        <v>50</v>
      </c>
      <c r="AW57" s="22">
        <v>40</v>
      </c>
      <c r="AX57" s="22">
        <v>0</v>
      </c>
      <c r="AY57" s="22">
        <v>0</v>
      </c>
      <c r="AZ57" s="22">
        <v>0</v>
      </c>
      <c r="BA57" s="22">
        <v>90</v>
      </c>
      <c r="BB57" s="22">
        <v>0</v>
      </c>
      <c r="BC57" s="20" t="s">
        <v>88</v>
      </c>
      <c r="BD57" s="20">
        <v>30</v>
      </c>
      <c r="BE57" s="20">
        <v>-30</v>
      </c>
      <c r="BF57" s="20" t="s">
        <v>88</v>
      </c>
      <c r="BG57" s="20">
        <v>20</v>
      </c>
      <c r="BH57" s="20">
        <v>-20</v>
      </c>
      <c r="BI57" s="20" t="s">
        <v>82</v>
      </c>
      <c r="BJ57" s="20">
        <v>0</v>
      </c>
      <c r="BK57" s="20">
        <v>0</v>
      </c>
      <c r="BL57" s="20" t="s">
        <v>82</v>
      </c>
      <c r="BM57" s="22">
        <v>0</v>
      </c>
      <c r="BN57" s="22">
        <v>0</v>
      </c>
      <c r="BO57" s="22">
        <v>5</v>
      </c>
      <c r="BP57" s="22">
        <v>5</v>
      </c>
      <c r="BQ57" s="22"/>
      <c r="BR57" s="22"/>
      <c r="BS57" s="22"/>
      <c r="BT57" s="22">
        <v>0</v>
      </c>
      <c r="BU57" s="22">
        <v>0</v>
      </c>
      <c r="BV57" s="22">
        <v>0</v>
      </c>
      <c r="BW57" s="22"/>
      <c r="BX57" s="25" t="s">
        <v>184</v>
      </c>
      <c r="BY57" s="22">
        <v>31</v>
      </c>
    </row>
    <row r="58" spans="1:77" x14ac:dyDescent="0.25">
      <c r="A58" s="20" t="s">
        <v>77</v>
      </c>
      <c r="B58" s="20" t="s">
        <v>90</v>
      </c>
      <c r="C58" s="20" t="s">
        <v>150</v>
      </c>
      <c r="D58" s="20" t="s">
        <v>103</v>
      </c>
      <c r="E58" s="22">
        <v>55</v>
      </c>
      <c r="F58" s="22">
        <v>90</v>
      </c>
      <c r="G58" s="22"/>
      <c r="H58" s="22"/>
      <c r="I58" s="22">
        <v>404856.98</v>
      </c>
      <c r="J58" s="22">
        <v>34839.75</v>
      </c>
      <c r="K58" s="22">
        <v>420</v>
      </c>
      <c r="L58" s="22">
        <v>130</v>
      </c>
      <c r="M58" s="22"/>
      <c r="N58" s="22"/>
      <c r="O58" s="22"/>
      <c r="P58" s="22">
        <v>550</v>
      </c>
      <c r="Q58" s="22">
        <v>10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/>
      <c r="AB58" s="22"/>
      <c r="AC58" s="22">
        <v>0</v>
      </c>
      <c r="AD58" s="22"/>
      <c r="AE58" s="22"/>
      <c r="AF58" s="22">
        <v>0</v>
      </c>
      <c r="AG58" s="20" t="s">
        <v>84</v>
      </c>
      <c r="AH58" s="20" t="s">
        <v>104</v>
      </c>
      <c r="AI58" s="22">
        <v>4</v>
      </c>
      <c r="AJ58" s="22">
        <v>5</v>
      </c>
      <c r="AK58" s="22">
        <v>5</v>
      </c>
      <c r="AL58" s="22">
        <v>4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18</v>
      </c>
      <c r="AV58" s="22">
        <v>200</v>
      </c>
      <c r="AW58" s="22">
        <v>40</v>
      </c>
      <c r="AX58" s="22">
        <v>0</v>
      </c>
      <c r="AY58" s="22">
        <v>0</v>
      </c>
      <c r="AZ58" s="22">
        <v>0</v>
      </c>
      <c r="BA58" s="22">
        <v>240</v>
      </c>
      <c r="BB58" s="22">
        <v>240</v>
      </c>
      <c r="BC58" s="20" t="s">
        <v>81</v>
      </c>
      <c r="BD58" s="20">
        <v>70</v>
      </c>
      <c r="BE58" s="20">
        <v>-70</v>
      </c>
      <c r="BF58" s="20" t="s">
        <v>81</v>
      </c>
      <c r="BG58" s="20">
        <v>25</v>
      </c>
      <c r="BH58" s="20">
        <v>25</v>
      </c>
      <c r="BI58" s="20" t="s">
        <v>82</v>
      </c>
      <c r="BJ58" s="20">
        <v>0</v>
      </c>
      <c r="BK58" s="20">
        <v>0</v>
      </c>
      <c r="BL58" s="20" t="s">
        <v>82</v>
      </c>
      <c r="BM58" s="22">
        <v>0</v>
      </c>
      <c r="BN58" s="22">
        <v>0</v>
      </c>
      <c r="BO58" s="22">
        <v>100</v>
      </c>
      <c r="BP58" s="22">
        <v>100</v>
      </c>
      <c r="BQ58" s="22"/>
      <c r="BR58" s="22"/>
      <c r="BS58" s="22"/>
      <c r="BT58" s="22">
        <v>0</v>
      </c>
      <c r="BU58" s="22">
        <v>0</v>
      </c>
      <c r="BV58" s="22">
        <v>0</v>
      </c>
      <c r="BW58" s="22"/>
      <c r="BX58" s="25" t="s">
        <v>184</v>
      </c>
      <c r="BY58" s="22">
        <v>31</v>
      </c>
    </row>
    <row r="59" spans="1:77" x14ac:dyDescent="0.25">
      <c r="A59" s="20" t="s">
        <v>77</v>
      </c>
      <c r="B59" s="20" t="s">
        <v>78</v>
      </c>
      <c r="C59" s="20" t="s">
        <v>150</v>
      </c>
      <c r="D59" s="20" t="s">
        <v>127</v>
      </c>
      <c r="E59" s="22">
        <v>16</v>
      </c>
      <c r="F59" s="22">
        <v>34</v>
      </c>
      <c r="G59" s="22"/>
      <c r="H59" s="22"/>
      <c r="I59" s="22">
        <v>0</v>
      </c>
      <c r="J59" s="22">
        <v>2835</v>
      </c>
      <c r="K59" s="22">
        <v>107</v>
      </c>
      <c r="L59" s="22">
        <v>4</v>
      </c>
      <c r="M59" s="22">
        <v>1</v>
      </c>
      <c r="N59" s="22"/>
      <c r="O59" s="22"/>
      <c r="P59" s="22">
        <v>112</v>
      </c>
      <c r="Q59" s="22">
        <v>0</v>
      </c>
      <c r="R59" s="22"/>
      <c r="S59" s="22"/>
      <c r="T59" s="22"/>
      <c r="U59" s="22"/>
      <c r="V59" s="22">
        <v>0</v>
      </c>
      <c r="W59" s="22"/>
      <c r="X59" s="22"/>
      <c r="Y59" s="22"/>
      <c r="Z59" s="22"/>
      <c r="AA59" s="22"/>
      <c r="AB59" s="22"/>
      <c r="AC59" s="22">
        <v>0</v>
      </c>
      <c r="AD59" s="22">
        <v>107</v>
      </c>
      <c r="AE59" s="22">
        <v>10</v>
      </c>
      <c r="AF59" s="22">
        <v>117</v>
      </c>
      <c r="AG59" s="20" t="s">
        <v>80</v>
      </c>
      <c r="AI59" s="22">
        <v>1</v>
      </c>
      <c r="AJ59" s="22">
        <v>2</v>
      </c>
      <c r="AK59" s="22">
        <v>0</v>
      </c>
      <c r="AL59" s="22">
        <v>0</v>
      </c>
      <c r="AM59" s="22">
        <v>0</v>
      </c>
      <c r="AN59" s="22">
        <v>0</v>
      </c>
      <c r="AO59" s="22">
        <v>1</v>
      </c>
      <c r="AP59" s="22">
        <v>2</v>
      </c>
      <c r="AQ59" s="22">
        <v>0</v>
      </c>
      <c r="AR59" s="22">
        <v>0</v>
      </c>
      <c r="AS59" s="22">
        <v>0</v>
      </c>
      <c r="AT59" s="22">
        <v>0</v>
      </c>
      <c r="AU59" s="22">
        <v>6</v>
      </c>
      <c r="AV59" s="22">
        <v>0</v>
      </c>
      <c r="AW59" s="22">
        <v>0</v>
      </c>
      <c r="AX59" s="22">
        <v>0</v>
      </c>
      <c r="AY59" s="22">
        <v>0</v>
      </c>
      <c r="AZ59" s="22">
        <v>0</v>
      </c>
      <c r="BA59" s="22">
        <v>0</v>
      </c>
      <c r="BB59" s="22">
        <v>0</v>
      </c>
      <c r="BC59" s="20" t="s">
        <v>82</v>
      </c>
      <c r="BD59" s="20">
        <v>0</v>
      </c>
      <c r="BE59" s="20">
        <v>0</v>
      </c>
      <c r="BF59" s="20" t="s">
        <v>82</v>
      </c>
      <c r="BG59" s="20">
        <v>0</v>
      </c>
      <c r="BH59" s="20">
        <v>0</v>
      </c>
      <c r="BI59" s="20" t="s">
        <v>82</v>
      </c>
      <c r="BJ59" s="20">
        <v>0</v>
      </c>
      <c r="BK59" s="20">
        <v>0</v>
      </c>
      <c r="BL59" s="20" t="s">
        <v>82</v>
      </c>
      <c r="BM59" s="22">
        <v>0</v>
      </c>
      <c r="BN59" s="22">
        <v>0</v>
      </c>
      <c r="BO59" s="22"/>
      <c r="BP59" s="22"/>
      <c r="BQ59" s="22"/>
      <c r="BR59" s="22"/>
      <c r="BS59" s="22"/>
      <c r="BT59" s="22">
        <v>0</v>
      </c>
      <c r="BU59" s="22">
        <v>0</v>
      </c>
      <c r="BV59" s="22">
        <v>0</v>
      </c>
      <c r="BW59" s="22"/>
      <c r="BX59" s="25" t="s">
        <v>184</v>
      </c>
      <c r="BY59" s="22">
        <v>31</v>
      </c>
    </row>
    <row r="60" spans="1:77" x14ac:dyDescent="0.25">
      <c r="A60" s="20" t="s">
        <v>100</v>
      </c>
      <c r="B60" s="20" t="s">
        <v>78</v>
      </c>
      <c r="C60" s="20" t="s">
        <v>150</v>
      </c>
      <c r="D60" s="20" t="s">
        <v>79</v>
      </c>
      <c r="E60" s="22">
        <v>31</v>
      </c>
      <c r="F60" s="22">
        <v>65</v>
      </c>
      <c r="G60" s="22">
        <v>240000</v>
      </c>
      <c r="H60" s="22">
        <v>274000</v>
      </c>
      <c r="I60" s="22">
        <v>245000</v>
      </c>
      <c r="J60" s="22">
        <v>12000</v>
      </c>
      <c r="K60" s="22">
        <v>25</v>
      </c>
      <c r="L60" s="22">
        <v>75</v>
      </c>
      <c r="M60" s="22">
        <v>75</v>
      </c>
      <c r="N60" s="22">
        <v>1000</v>
      </c>
      <c r="O60" s="22">
        <v>20</v>
      </c>
      <c r="P60" s="22">
        <v>1195</v>
      </c>
      <c r="Q60" s="22">
        <v>2</v>
      </c>
      <c r="R60" s="22">
        <v>2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43</v>
      </c>
      <c r="AB60" s="22">
        <v>187</v>
      </c>
      <c r="AC60" s="22">
        <v>230</v>
      </c>
      <c r="AD60" s="22">
        <v>55</v>
      </c>
      <c r="AE60" s="22">
        <v>187</v>
      </c>
      <c r="AF60" s="22">
        <v>230</v>
      </c>
      <c r="AG60" s="20" t="s">
        <v>84</v>
      </c>
      <c r="AH60" s="20" t="s">
        <v>94</v>
      </c>
      <c r="AI60" s="22">
        <v>0</v>
      </c>
      <c r="AJ60" s="22">
        <v>4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  <c r="AP60" s="22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4</v>
      </c>
      <c r="AV60" s="22">
        <v>15</v>
      </c>
      <c r="AW60" s="22">
        <v>30</v>
      </c>
      <c r="AX60" s="22">
        <v>25</v>
      </c>
      <c r="AY60" s="22">
        <v>2</v>
      </c>
      <c r="AZ60" s="22">
        <v>10</v>
      </c>
      <c r="BA60" s="22">
        <v>82</v>
      </c>
      <c r="BB60" s="22">
        <v>100</v>
      </c>
      <c r="BC60" s="20" t="s">
        <v>81</v>
      </c>
      <c r="BD60" s="20">
        <v>10</v>
      </c>
      <c r="BE60" s="20">
        <v>-10</v>
      </c>
      <c r="BF60" s="20" t="s">
        <v>81</v>
      </c>
      <c r="BG60" s="20">
        <v>5</v>
      </c>
      <c r="BH60" s="20">
        <v>5</v>
      </c>
      <c r="BI60" s="20" t="s">
        <v>82</v>
      </c>
      <c r="BJ60" s="20">
        <v>0</v>
      </c>
      <c r="BK60" s="20">
        <v>0</v>
      </c>
      <c r="BL60" s="20" t="s">
        <v>82</v>
      </c>
      <c r="BM60" s="22">
        <v>0</v>
      </c>
      <c r="BN60" s="22">
        <v>0</v>
      </c>
      <c r="BO60" s="22">
        <v>80</v>
      </c>
      <c r="BP60" s="22">
        <v>15</v>
      </c>
      <c r="BQ60" s="22">
        <v>30</v>
      </c>
      <c r="BR60" s="22">
        <v>10</v>
      </c>
      <c r="BS60" s="22">
        <v>15</v>
      </c>
      <c r="BT60" s="22">
        <v>0</v>
      </c>
      <c r="BU60" s="22">
        <v>0</v>
      </c>
      <c r="BV60" s="22">
        <v>10</v>
      </c>
      <c r="BW60" s="22">
        <v>0</v>
      </c>
      <c r="BX60" s="25" t="s">
        <v>184</v>
      </c>
      <c r="BY60" s="22">
        <v>31</v>
      </c>
    </row>
    <row r="61" spans="1:77" x14ac:dyDescent="0.25">
      <c r="A61" s="20" t="s">
        <v>77</v>
      </c>
      <c r="B61" s="20" t="s">
        <v>90</v>
      </c>
      <c r="C61" s="20" t="s">
        <v>150</v>
      </c>
      <c r="D61" s="20" t="s">
        <v>79</v>
      </c>
      <c r="E61" s="22">
        <v>100</v>
      </c>
      <c r="F61" s="22">
        <v>147</v>
      </c>
      <c r="G61" s="22"/>
      <c r="H61" s="22"/>
      <c r="I61" s="22">
        <v>0</v>
      </c>
      <c r="J61" s="22"/>
      <c r="K61" s="22"/>
      <c r="L61" s="22"/>
      <c r="M61" s="22"/>
      <c r="N61" s="22"/>
      <c r="O61" s="22"/>
      <c r="P61" s="22">
        <v>0</v>
      </c>
      <c r="Q61" s="22">
        <v>0</v>
      </c>
      <c r="R61" s="22"/>
      <c r="S61" s="22"/>
      <c r="T61" s="22"/>
      <c r="U61" s="22"/>
      <c r="V61" s="22">
        <v>0</v>
      </c>
      <c r="W61" s="22"/>
      <c r="X61" s="22"/>
      <c r="Y61" s="22"/>
      <c r="Z61" s="22"/>
      <c r="AA61" s="22"/>
      <c r="AB61" s="22"/>
      <c r="AC61" s="22">
        <v>0</v>
      </c>
      <c r="AD61" s="22"/>
      <c r="AE61" s="22"/>
      <c r="AF61" s="22">
        <v>0</v>
      </c>
      <c r="AG61" s="20" t="s">
        <v>84</v>
      </c>
      <c r="AH61" s="20" t="s">
        <v>104</v>
      </c>
      <c r="AI61" s="22">
        <v>4</v>
      </c>
      <c r="AJ61" s="22">
        <v>7</v>
      </c>
      <c r="AK61" s="22">
        <v>39</v>
      </c>
      <c r="AL61" s="22">
        <v>13</v>
      </c>
      <c r="AM61" s="22">
        <v>0</v>
      </c>
      <c r="AN61" s="22">
        <v>0</v>
      </c>
      <c r="AO61" s="22">
        <v>0</v>
      </c>
      <c r="AP61" s="22">
        <v>0</v>
      </c>
      <c r="AQ61" s="22">
        <v>0</v>
      </c>
      <c r="AR61" s="22">
        <v>0</v>
      </c>
      <c r="AS61" s="22">
        <v>0</v>
      </c>
      <c r="AT61" s="22">
        <v>0</v>
      </c>
      <c r="AU61" s="22">
        <v>63</v>
      </c>
      <c r="AV61" s="22">
        <v>0</v>
      </c>
      <c r="AW61" s="22">
        <v>0</v>
      </c>
      <c r="AX61" s="22">
        <v>0</v>
      </c>
      <c r="AY61" s="22">
        <v>0</v>
      </c>
      <c r="AZ61" s="22">
        <v>1681</v>
      </c>
      <c r="BA61" s="22">
        <v>1681</v>
      </c>
      <c r="BB61" s="22">
        <v>0</v>
      </c>
      <c r="BC61" s="20" t="s">
        <v>82</v>
      </c>
      <c r="BD61" s="20">
        <v>0</v>
      </c>
      <c r="BE61" s="20">
        <v>0</v>
      </c>
      <c r="BF61" s="20" t="s">
        <v>82</v>
      </c>
      <c r="BG61" s="20">
        <v>0</v>
      </c>
      <c r="BH61" s="20">
        <v>0</v>
      </c>
      <c r="BI61" s="20" t="s">
        <v>82</v>
      </c>
      <c r="BJ61" s="20">
        <v>0</v>
      </c>
      <c r="BK61" s="20">
        <v>0</v>
      </c>
      <c r="BL61" s="20" t="s">
        <v>82</v>
      </c>
      <c r="BM61" s="22">
        <v>0</v>
      </c>
      <c r="BN61" s="22">
        <v>0</v>
      </c>
      <c r="BO61" s="22"/>
      <c r="BP61" s="22"/>
      <c r="BQ61" s="22"/>
      <c r="BR61" s="22"/>
      <c r="BS61" s="22"/>
      <c r="BT61" s="22">
        <v>0</v>
      </c>
      <c r="BU61" s="22">
        <v>0</v>
      </c>
      <c r="BV61" s="22">
        <v>0</v>
      </c>
      <c r="BW61" s="22"/>
      <c r="BX61" s="25" t="s">
        <v>184</v>
      </c>
      <c r="BY61" s="22">
        <v>31</v>
      </c>
    </row>
    <row r="62" spans="1:77" x14ac:dyDescent="0.25">
      <c r="A62" s="20" t="s">
        <v>96</v>
      </c>
      <c r="B62" s="20" t="s">
        <v>78</v>
      </c>
      <c r="C62" s="20" t="s">
        <v>152</v>
      </c>
      <c r="D62" s="20" t="s">
        <v>79</v>
      </c>
      <c r="E62" s="22">
        <v>8</v>
      </c>
      <c r="F62" s="22">
        <v>16</v>
      </c>
      <c r="G62" s="22"/>
      <c r="H62" s="22">
        <v>118621</v>
      </c>
      <c r="I62" s="22">
        <v>111468</v>
      </c>
      <c r="J62" s="22">
        <v>9670</v>
      </c>
      <c r="K62" s="22">
        <v>110</v>
      </c>
      <c r="L62" s="22"/>
      <c r="M62" s="22"/>
      <c r="N62" s="22"/>
      <c r="O62" s="22"/>
      <c r="P62" s="22">
        <v>110</v>
      </c>
      <c r="Q62" s="22">
        <v>0</v>
      </c>
      <c r="R62" s="22"/>
      <c r="S62" s="22"/>
      <c r="T62" s="22"/>
      <c r="U62" s="22"/>
      <c r="V62" s="22">
        <v>0</v>
      </c>
      <c r="W62" s="22"/>
      <c r="X62" s="22"/>
      <c r="Y62" s="22"/>
      <c r="Z62" s="22"/>
      <c r="AA62" s="22">
        <v>67</v>
      </c>
      <c r="AB62" s="22"/>
      <c r="AC62" s="22">
        <v>67</v>
      </c>
      <c r="AD62" s="22">
        <v>180</v>
      </c>
      <c r="AE62" s="22"/>
      <c r="AF62" s="22">
        <v>180</v>
      </c>
      <c r="AG62" s="20" t="s">
        <v>84</v>
      </c>
      <c r="AH62" s="20" t="s">
        <v>128</v>
      </c>
      <c r="AI62" s="22">
        <v>0</v>
      </c>
      <c r="AJ62" s="22">
        <v>2</v>
      </c>
      <c r="AK62" s="22">
        <v>0</v>
      </c>
      <c r="AL62" s="22">
        <v>2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4</v>
      </c>
      <c r="AV62" s="22">
        <v>0</v>
      </c>
      <c r="AW62" s="22">
        <v>0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0" t="s">
        <v>88</v>
      </c>
      <c r="BD62" s="20">
        <v>50</v>
      </c>
      <c r="BE62" s="20">
        <v>-50</v>
      </c>
      <c r="BF62" s="20" t="s">
        <v>82</v>
      </c>
      <c r="BG62" s="20">
        <v>0</v>
      </c>
      <c r="BH62" s="20">
        <v>0</v>
      </c>
      <c r="BI62" s="20" t="s">
        <v>82</v>
      </c>
      <c r="BJ62" s="20">
        <v>0</v>
      </c>
      <c r="BK62" s="20">
        <v>0</v>
      </c>
      <c r="BL62" s="20" t="s">
        <v>82</v>
      </c>
      <c r="BM62" s="22">
        <v>0</v>
      </c>
      <c r="BN62" s="22">
        <v>0</v>
      </c>
      <c r="BO62" s="22">
        <v>0</v>
      </c>
      <c r="BP62" s="22">
        <v>0</v>
      </c>
      <c r="BQ62" s="22">
        <v>0</v>
      </c>
      <c r="BR62" s="22">
        <v>0</v>
      </c>
      <c r="BS62" s="22">
        <v>16</v>
      </c>
      <c r="BT62" s="22">
        <v>0</v>
      </c>
      <c r="BU62" s="22">
        <v>0</v>
      </c>
      <c r="BV62" s="22">
        <v>0</v>
      </c>
      <c r="BW62" s="22"/>
      <c r="BX62" s="25" t="s">
        <v>184</v>
      </c>
      <c r="BY62" s="22">
        <v>31</v>
      </c>
    </row>
    <row r="63" spans="1:77" x14ac:dyDescent="0.25">
      <c r="A63" s="20" t="s">
        <v>83</v>
      </c>
      <c r="B63" s="20" t="s">
        <v>78</v>
      </c>
      <c r="C63" s="20" t="s">
        <v>150</v>
      </c>
      <c r="D63" s="20" t="s">
        <v>129</v>
      </c>
      <c r="E63" s="22">
        <v>28</v>
      </c>
      <c r="F63" s="22">
        <v>80</v>
      </c>
      <c r="G63" s="22">
        <v>169172.31</v>
      </c>
      <c r="H63" s="22">
        <v>302632.98</v>
      </c>
      <c r="I63" s="22">
        <v>319442.21000000002</v>
      </c>
      <c r="J63" s="22">
        <v>21453</v>
      </c>
      <c r="K63" s="22">
        <v>289</v>
      </c>
      <c r="L63" s="22">
        <v>98</v>
      </c>
      <c r="M63" s="22"/>
      <c r="N63" s="22">
        <v>52</v>
      </c>
      <c r="O63" s="22"/>
      <c r="P63" s="22">
        <v>439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410</v>
      </c>
      <c r="AB63" s="22">
        <v>176</v>
      </c>
      <c r="AC63" s="22">
        <v>586</v>
      </c>
      <c r="AD63" s="22">
        <v>410</v>
      </c>
      <c r="AE63" s="22">
        <v>176</v>
      </c>
      <c r="AF63" s="22">
        <v>586</v>
      </c>
      <c r="AG63" s="20" t="s">
        <v>84</v>
      </c>
      <c r="AH63" s="20" t="s">
        <v>130</v>
      </c>
      <c r="AI63" s="22">
        <v>1</v>
      </c>
      <c r="AJ63" s="22">
        <v>2</v>
      </c>
      <c r="AK63" s="22">
        <v>1</v>
      </c>
      <c r="AL63" s="22">
        <v>2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0</v>
      </c>
      <c r="AT63" s="22">
        <v>0</v>
      </c>
      <c r="AU63" s="22">
        <v>6</v>
      </c>
      <c r="AV63" s="22">
        <v>16</v>
      </c>
      <c r="AW63" s="22">
        <v>15</v>
      </c>
      <c r="AX63" s="22">
        <v>0</v>
      </c>
      <c r="AY63" s="22">
        <v>4</v>
      </c>
      <c r="AZ63" s="22">
        <v>0</v>
      </c>
      <c r="BA63" s="22">
        <v>35</v>
      </c>
      <c r="BB63" s="22">
        <v>50</v>
      </c>
      <c r="BC63" s="20" t="s">
        <v>88</v>
      </c>
      <c r="BD63" s="20">
        <v>0</v>
      </c>
      <c r="BE63" s="20">
        <v>0</v>
      </c>
      <c r="BF63" s="20" t="s">
        <v>88</v>
      </c>
      <c r="BG63" s="20">
        <v>0</v>
      </c>
      <c r="BH63" s="20">
        <v>0</v>
      </c>
      <c r="BI63" s="20" t="s">
        <v>88</v>
      </c>
      <c r="BJ63" s="20">
        <v>0</v>
      </c>
      <c r="BK63" s="20">
        <v>0</v>
      </c>
      <c r="BL63" s="20" t="s">
        <v>95</v>
      </c>
      <c r="BM63" s="22">
        <v>0</v>
      </c>
      <c r="BN63" s="22">
        <v>0</v>
      </c>
      <c r="BO63" s="22">
        <v>16</v>
      </c>
      <c r="BP63" s="22">
        <v>8</v>
      </c>
      <c r="BQ63" s="22"/>
      <c r="BR63" s="22">
        <v>4</v>
      </c>
      <c r="BS63" s="22"/>
      <c r="BT63" s="22">
        <v>0</v>
      </c>
      <c r="BU63" s="22">
        <v>0</v>
      </c>
      <c r="BV63" s="22">
        <v>0</v>
      </c>
      <c r="BW63" s="22"/>
      <c r="BX63" s="25" t="s">
        <v>184</v>
      </c>
      <c r="BY63" s="22">
        <v>31</v>
      </c>
    </row>
    <row r="64" spans="1:77" x14ac:dyDescent="0.25">
      <c r="A64" s="20" t="s">
        <v>77</v>
      </c>
      <c r="B64" s="20" t="s">
        <v>78</v>
      </c>
      <c r="C64" s="20" t="s">
        <v>150</v>
      </c>
      <c r="D64" s="20" t="s">
        <v>79</v>
      </c>
      <c r="E64" s="22">
        <v>23</v>
      </c>
      <c r="F64" s="22">
        <v>53</v>
      </c>
      <c r="G64" s="22"/>
      <c r="H64" s="22">
        <v>90609</v>
      </c>
      <c r="I64" s="22">
        <v>86650</v>
      </c>
      <c r="J64" s="22">
        <v>6277</v>
      </c>
      <c r="K64" s="22">
        <v>130</v>
      </c>
      <c r="L64" s="22">
        <v>70</v>
      </c>
      <c r="M64" s="22">
        <v>5</v>
      </c>
      <c r="N64" s="22"/>
      <c r="O64" s="22"/>
      <c r="P64" s="22">
        <v>205</v>
      </c>
      <c r="Q64" s="22">
        <v>1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162</v>
      </c>
      <c r="AB64" s="22">
        <v>25</v>
      </c>
      <c r="AC64" s="22">
        <v>187</v>
      </c>
      <c r="AD64" s="22">
        <v>241</v>
      </c>
      <c r="AE64" s="22">
        <v>46</v>
      </c>
      <c r="AF64" s="22">
        <v>287</v>
      </c>
      <c r="AG64" s="20" t="s">
        <v>80</v>
      </c>
      <c r="AI64" s="22">
        <v>1</v>
      </c>
      <c r="AJ64" s="22">
        <v>2</v>
      </c>
      <c r="AK64" s="22">
        <v>3</v>
      </c>
      <c r="AL64" s="22">
        <v>3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9</v>
      </c>
      <c r="AV64" s="22">
        <v>100</v>
      </c>
      <c r="AW64" s="22">
        <v>60</v>
      </c>
      <c r="AX64" s="22">
        <v>10</v>
      </c>
      <c r="AY64" s="22">
        <v>0</v>
      </c>
      <c r="AZ64" s="22">
        <v>0</v>
      </c>
      <c r="BA64" s="22">
        <v>170</v>
      </c>
      <c r="BB64" s="22">
        <v>0</v>
      </c>
      <c r="BC64" s="20" t="s">
        <v>81</v>
      </c>
      <c r="BD64" s="20">
        <v>5</v>
      </c>
      <c r="BE64" s="20">
        <v>-5</v>
      </c>
      <c r="BF64" s="20" t="s">
        <v>82</v>
      </c>
      <c r="BG64" s="20">
        <v>0</v>
      </c>
      <c r="BH64" s="20">
        <v>0</v>
      </c>
      <c r="BI64" s="20" t="s">
        <v>82</v>
      </c>
      <c r="BJ64" s="20">
        <v>0</v>
      </c>
      <c r="BK64" s="20">
        <v>0</v>
      </c>
      <c r="BL64" s="20" t="s">
        <v>82</v>
      </c>
      <c r="BM64" s="22">
        <v>0</v>
      </c>
      <c r="BN64" s="22">
        <v>0</v>
      </c>
      <c r="BO64" s="22">
        <v>6</v>
      </c>
      <c r="BP64" s="22">
        <v>6</v>
      </c>
      <c r="BQ64" s="22">
        <v>3</v>
      </c>
      <c r="BR64" s="22"/>
      <c r="BS64" s="22"/>
      <c r="BT64" s="22">
        <v>0</v>
      </c>
      <c r="BU64" s="22">
        <v>0</v>
      </c>
      <c r="BV64" s="22">
        <v>0</v>
      </c>
      <c r="BW64" s="22"/>
      <c r="BX64" s="25" t="s">
        <v>184</v>
      </c>
      <c r="BY64" s="22">
        <v>31</v>
      </c>
    </row>
    <row r="65" spans="1:77" x14ac:dyDescent="0.25">
      <c r="A65" s="20" t="s">
        <v>83</v>
      </c>
      <c r="B65" s="20" t="s">
        <v>90</v>
      </c>
      <c r="C65" s="20" t="s">
        <v>150</v>
      </c>
      <c r="D65" s="20" t="s">
        <v>79</v>
      </c>
      <c r="E65" s="22">
        <v>25</v>
      </c>
      <c r="F65" s="22">
        <v>60</v>
      </c>
      <c r="G65" s="22">
        <v>601610.36</v>
      </c>
      <c r="H65" s="22">
        <v>554007.05000000005</v>
      </c>
      <c r="I65" s="22">
        <v>491833.59999999998</v>
      </c>
      <c r="J65" s="22">
        <v>29326.43</v>
      </c>
      <c r="K65" s="22">
        <v>78</v>
      </c>
      <c r="L65" s="22">
        <v>82</v>
      </c>
      <c r="M65" s="22"/>
      <c r="N65" s="22"/>
      <c r="O65" s="22">
        <v>30</v>
      </c>
      <c r="P65" s="22">
        <v>190</v>
      </c>
      <c r="Q65" s="22">
        <v>0</v>
      </c>
      <c r="R65" s="22"/>
      <c r="S65" s="22"/>
      <c r="T65" s="22"/>
      <c r="U65" s="22"/>
      <c r="V65" s="22"/>
      <c r="W65" s="22"/>
      <c r="X65" s="22"/>
      <c r="Y65" s="22"/>
      <c r="Z65" s="22"/>
      <c r="AA65" s="22">
        <v>76</v>
      </c>
      <c r="AB65" s="22">
        <v>126</v>
      </c>
      <c r="AC65" s="22">
        <v>202</v>
      </c>
      <c r="AD65" s="22">
        <v>114</v>
      </c>
      <c r="AE65" s="22">
        <v>417</v>
      </c>
      <c r="AF65" s="22">
        <v>531</v>
      </c>
      <c r="AG65" s="20" t="s">
        <v>84</v>
      </c>
      <c r="AH65" s="20" t="s">
        <v>131</v>
      </c>
      <c r="AI65" s="22"/>
      <c r="AJ65" s="22">
        <v>2</v>
      </c>
      <c r="AK65" s="22">
        <v>15</v>
      </c>
      <c r="AL65" s="22">
        <v>1</v>
      </c>
      <c r="AM65" s="22">
        <v>0</v>
      </c>
      <c r="AN65" s="22"/>
      <c r="AO65" s="22">
        <v>0</v>
      </c>
      <c r="AP65" s="22"/>
      <c r="AQ65" s="22">
        <v>0</v>
      </c>
      <c r="AR65" s="22"/>
      <c r="AS65" s="22">
        <v>0</v>
      </c>
      <c r="AT65" s="22"/>
      <c r="AU65" s="22">
        <v>18</v>
      </c>
      <c r="AV65" s="22">
        <v>34</v>
      </c>
      <c r="AW65" s="22">
        <v>31</v>
      </c>
      <c r="AX65" s="22">
        <v>0</v>
      </c>
      <c r="AY65" s="22">
        <v>0</v>
      </c>
      <c r="AZ65" s="22">
        <v>17</v>
      </c>
      <c r="BA65" s="22">
        <v>82</v>
      </c>
      <c r="BB65" s="22">
        <v>614</v>
      </c>
      <c r="BC65" s="20" t="s">
        <v>81</v>
      </c>
      <c r="BD65" s="20">
        <v>20</v>
      </c>
      <c r="BE65" s="20">
        <v>-20</v>
      </c>
      <c r="BF65" s="20" t="s">
        <v>81</v>
      </c>
      <c r="BG65" s="20">
        <v>15</v>
      </c>
      <c r="BH65" s="20">
        <v>15</v>
      </c>
      <c r="BI65" s="20" t="s">
        <v>82</v>
      </c>
      <c r="BJ65" s="20">
        <v>0</v>
      </c>
      <c r="BK65" s="20">
        <v>0</v>
      </c>
      <c r="BL65" s="20" t="s">
        <v>82</v>
      </c>
      <c r="BM65" s="22">
        <v>0</v>
      </c>
      <c r="BN65" s="22">
        <v>0</v>
      </c>
      <c r="BO65" s="22">
        <v>8</v>
      </c>
      <c r="BP65" s="22">
        <v>4</v>
      </c>
      <c r="BQ65" s="22">
        <v>0</v>
      </c>
      <c r="BR65" s="22">
        <v>0</v>
      </c>
      <c r="BS65" s="22">
        <v>4</v>
      </c>
      <c r="BT65" s="22">
        <v>0</v>
      </c>
      <c r="BU65" s="22">
        <v>2</v>
      </c>
      <c r="BV65" s="22">
        <v>0</v>
      </c>
      <c r="BW65" s="22">
        <v>54</v>
      </c>
      <c r="BX65" s="25" t="s">
        <v>184</v>
      </c>
      <c r="BY65" s="22">
        <v>31</v>
      </c>
    </row>
    <row r="66" spans="1:77" x14ac:dyDescent="0.25">
      <c r="A66" s="20" t="s">
        <v>96</v>
      </c>
      <c r="B66" s="20" t="s">
        <v>78</v>
      </c>
      <c r="C66" s="20" t="s">
        <v>150</v>
      </c>
      <c r="D66" s="20" t="s">
        <v>79</v>
      </c>
      <c r="E66" s="22">
        <v>15</v>
      </c>
      <c r="F66" s="22">
        <v>25</v>
      </c>
      <c r="G66" s="22">
        <v>120000</v>
      </c>
      <c r="H66" s="22">
        <v>125000</v>
      </c>
      <c r="I66" s="22">
        <v>130000</v>
      </c>
      <c r="J66" s="22">
        <v>12000</v>
      </c>
      <c r="K66" s="22">
        <v>36</v>
      </c>
      <c r="L66" s="22">
        <v>33</v>
      </c>
      <c r="M66" s="22">
        <v>11</v>
      </c>
      <c r="N66" s="22">
        <v>9</v>
      </c>
      <c r="O66" s="22"/>
      <c r="P66" s="22">
        <v>89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75</v>
      </c>
      <c r="AB66" s="22">
        <v>17</v>
      </c>
      <c r="AC66" s="22">
        <v>92</v>
      </c>
      <c r="AD66" s="22">
        <v>75</v>
      </c>
      <c r="AE66" s="22">
        <v>17</v>
      </c>
      <c r="AF66" s="22">
        <v>92</v>
      </c>
      <c r="AG66" s="20" t="s">
        <v>80</v>
      </c>
      <c r="AI66" s="22">
        <v>0</v>
      </c>
      <c r="AJ66" s="22">
        <v>8</v>
      </c>
      <c r="AK66" s="22">
        <v>0</v>
      </c>
      <c r="AL66" s="22">
        <v>8</v>
      </c>
      <c r="AM66" s="22">
        <v>0</v>
      </c>
      <c r="AN66" s="22">
        <v>0</v>
      </c>
      <c r="AO66" s="22">
        <v>0</v>
      </c>
      <c r="AP66" s="22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16</v>
      </c>
      <c r="AV66" s="22">
        <v>4</v>
      </c>
      <c r="AW66" s="22">
        <v>2</v>
      </c>
      <c r="AX66" s="22">
        <v>0</v>
      </c>
      <c r="AY66" s="22">
        <v>0</v>
      </c>
      <c r="AZ66" s="22">
        <v>1</v>
      </c>
      <c r="BA66" s="22">
        <v>7</v>
      </c>
      <c r="BB66" s="22">
        <v>7</v>
      </c>
      <c r="BC66" s="20" t="s">
        <v>81</v>
      </c>
      <c r="BD66" s="20">
        <v>50</v>
      </c>
      <c r="BE66" s="20">
        <v>-50</v>
      </c>
      <c r="BF66" s="20" t="s">
        <v>82</v>
      </c>
      <c r="BG66" s="20">
        <v>0</v>
      </c>
      <c r="BH66" s="20">
        <v>0</v>
      </c>
      <c r="BI66" s="20" t="s">
        <v>82</v>
      </c>
      <c r="BJ66" s="20">
        <v>0</v>
      </c>
      <c r="BK66" s="20">
        <v>0</v>
      </c>
      <c r="BL66" s="20" t="s">
        <v>82</v>
      </c>
      <c r="BM66" s="22">
        <v>0</v>
      </c>
      <c r="BN66" s="22">
        <v>0</v>
      </c>
      <c r="BO66" s="22">
        <v>2</v>
      </c>
      <c r="BP66" s="22">
        <v>0</v>
      </c>
      <c r="BQ66" s="22">
        <v>0</v>
      </c>
      <c r="BR66" s="22">
        <v>0</v>
      </c>
      <c r="BS66" s="22">
        <v>0</v>
      </c>
      <c r="BT66" s="22">
        <v>0</v>
      </c>
      <c r="BU66" s="22">
        <v>0</v>
      </c>
      <c r="BV66" s="22">
        <v>0</v>
      </c>
      <c r="BW66" s="22">
        <v>0</v>
      </c>
      <c r="BX66" s="25" t="s">
        <v>184</v>
      </c>
      <c r="BY66" s="22">
        <v>31</v>
      </c>
    </row>
    <row r="67" spans="1:77" x14ac:dyDescent="0.25">
      <c r="A67" s="20" t="s">
        <v>77</v>
      </c>
      <c r="B67" s="20" t="s">
        <v>97</v>
      </c>
      <c r="C67" s="20" t="s">
        <v>150</v>
      </c>
      <c r="D67" s="20" t="s">
        <v>132</v>
      </c>
      <c r="E67" s="22">
        <v>275</v>
      </c>
      <c r="F67" s="22">
        <v>384</v>
      </c>
      <c r="G67" s="22">
        <v>5269950</v>
      </c>
      <c r="H67" s="22">
        <v>5713367</v>
      </c>
      <c r="I67" s="22">
        <v>5399721</v>
      </c>
      <c r="J67" s="22">
        <v>427273</v>
      </c>
      <c r="K67" s="22">
        <v>4315</v>
      </c>
      <c r="L67" s="22"/>
      <c r="M67" s="22"/>
      <c r="N67" s="22"/>
      <c r="O67" s="22"/>
      <c r="P67" s="22">
        <v>4315</v>
      </c>
      <c r="Q67" s="22">
        <v>86</v>
      </c>
      <c r="R67" s="22">
        <v>0</v>
      </c>
      <c r="S67" s="22">
        <v>0</v>
      </c>
      <c r="T67" s="22">
        <v>0</v>
      </c>
      <c r="U67" s="22">
        <v>0</v>
      </c>
      <c r="V67" s="22">
        <v>70</v>
      </c>
      <c r="W67" s="22">
        <v>0</v>
      </c>
      <c r="X67" s="22">
        <v>0</v>
      </c>
      <c r="Y67" s="22">
        <v>0</v>
      </c>
      <c r="Z67" s="22"/>
      <c r="AA67" s="22">
        <v>1273</v>
      </c>
      <c r="AB67" s="22">
        <v>1934</v>
      </c>
      <c r="AC67" s="22">
        <v>3207</v>
      </c>
      <c r="AD67" s="22">
        <v>1963</v>
      </c>
      <c r="AE67" s="22">
        <v>4260</v>
      </c>
      <c r="AF67" s="22">
        <v>6223</v>
      </c>
      <c r="AG67" s="20" t="s">
        <v>80</v>
      </c>
      <c r="AI67" s="22">
        <v>43</v>
      </c>
      <c r="AJ67" s="22">
        <v>36</v>
      </c>
      <c r="AK67" s="22">
        <v>274</v>
      </c>
      <c r="AL67" s="22">
        <v>274</v>
      </c>
      <c r="AM67" s="22">
        <v>0</v>
      </c>
      <c r="AN67" s="22">
        <v>0</v>
      </c>
      <c r="AO67" s="22">
        <v>35</v>
      </c>
      <c r="AP67" s="22">
        <v>60</v>
      </c>
      <c r="AQ67" s="22">
        <v>0</v>
      </c>
      <c r="AR67" s="22">
        <v>0</v>
      </c>
      <c r="AS67" s="22">
        <v>0</v>
      </c>
      <c r="AT67" s="22">
        <v>0</v>
      </c>
      <c r="AU67" s="22">
        <v>722</v>
      </c>
      <c r="AV67" s="22">
        <v>322</v>
      </c>
      <c r="AW67" s="22">
        <v>275</v>
      </c>
      <c r="AX67" s="22">
        <v>12</v>
      </c>
      <c r="AY67" s="22">
        <v>0</v>
      </c>
      <c r="AZ67" s="22">
        <v>0</v>
      </c>
      <c r="BA67" s="22">
        <v>609</v>
      </c>
      <c r="BB67" s="22">
        <v>3580</v>
      </c>
      <c r="BC67" s="20" t="s">
        <v>82</v>
      </c>
      <c r="BD67" s="20">
        <v>10</v>
      </c>
      <c r="BE67" s="20">
        <v>-10</v>
      </c>
      <c r="BF67" s="20" t="s">
        <v>88</v>
      </c>
      <c r="BG67" s="20">
        <v>1</v>
      </c>
      <c r="BH67" s="20">
        <v>-1</v>
      </c>
      <c r="BI67" s="20" t="s">
        <v>82</v>
      </c>
      <c r="BJ67" s="20">
        <v>0</v>
      </c>
      <c r="BK67" s="20">
        <v>0</v>
      </c>
      <c r="BL67" s="20" t="s">
        <v>82</v>
      </c>
      <c r="BM67" s="22">
        <v>0</v>
      </c>
      <c r="BN67" s="22">
        <v>0</v>
      </c>
      <c r="BO67" s="22"/>
      <c r="BP67" s="22"/>
      <c r="BQ67" s="22"/>
      <c r="BR67" s="22"/>
      <c r="BS67" s="22">
        <v>80</v>
      </c>
      <c r="BT67" s="22">
        <v>0</v>
      </c>
      <c r="BU67" s="22">
        <v>0</v>
      </c>
      <c r="BV67" s="22">
        <v>0</v>
      </c>
      <c r="BW67" s="22">
        <v>0</v>
      </c>
      <c r="BX67" s="25" t="s">
        <v>184</v>
      </c>
      <c r="BY67" s="22">
        <v>31</v>
      </c>
    </row>
    <row r="68" spans="1:77" x14ac:dyDescent="0.25">
      <c r="A68" s="20" t="s">
        <v>89</v>
      </c>
      <c r="B68" s="20" t="s">
        <v>78</v>
      </c>
      <c r="C68" s="20" t="s">
        <v>153</v>
      </c>
      <c r="D68" s="20" t="s">
        <v>79</v>
      </c>
      <c r="E68" s="22">
        <v>12</v>
      </c>
      <c r="F68" s="22">
        <v>24</v>
      </c>
      <c r="G68" s="22"/>
      <c r="H68" s="22"/>
      <c r="I68" s="22">
        <v>0</v>
      </c>
      <c r="J68" s="22">
        <v>11096.1</v>
      </c>
      <c r="K68" s="22">
        <v>13</v>
      </c>
      <c r="L68" s="22">
        <v>16</v>
      </c>
      <c r="M68" s="22"/>
      <c r="N68" s="22"/>
      <c r="O68" s="22"/>
      <c r="P68" s="22">
        <v>29</v>
      </c>
      <c r="Q68" s="22">
        <v>0</v>
      </c>
      <c r="R68" s="22">
        <v>1</v>
      </c>
      <c r="S68" s="22">
        <v>0</v>
      </c>
      <c r="T68" s="22">
        <v>0</v>
      </c>
      <c r="U68" s="22">
        <v>0</v>
      </c>
      <c r="V68" s="22">
        <v>0</v>
      </c>
      <c r="W68" s="22">
        <v>1</v>
      </c>
      <c r="X68" s="22">
        <v>0</v>
      </c>
      <c r="Y68" s="22">
        <v>0</v>
      </c>
      <c r="Z68" s="22">
        <v>0</v>
      </c>
      <c r="AA68" s="22">
        <v>14</v>
      </c>
      <c r="AB68" s="22">
        <v>29</v>
      </c>
      <c r="AC68" s="22">
        <v>43</v>
      </c>
      <c r="AD68" s="22">
        <v>20</v>
      </c>
      <c r="AE68" s="22">
        <v>64</v>
      </c>
      <c r="AF68" s="22">
        <v>84</v>
      </c>
      <c r="AG68" s="20" t="s">
        <v>80</v>
      </c>
      <c r="AI68" s="22">
        <v>1</v>
      </c>
      <c r="AJ68" s="22">
        <v>2</v>
      </c>
      <c r="AK68" s="22">
        <v>3</v>
      </c>
      <c r="AL68" s="22">
        <v>2</v>
      </c>
      <c r="AM68" s="22">
        <v>0</v>
      </c>
      <c r="AN68" s="22">
        <v>0</v>
      </c>
      <c r="AO68" s="22">
        <v>0</v>
      </c>
      <c r="AP68" s="22">
        <v>0</v>
      </c>
      <c r="AQ68" s="22">
        <v>0</v>
      </c>
      <c r="AR68" s="22">
        <v>0</v>
      </c>
      <c r="AS68" s="22">
        <v>0</v>
      </c>
      <c r="AT68" s="22">
        <v>0</v>
      </c>
      <c r="AU68" s="22">
        <v>8</v>
      </c>
      <c r="AV68" s="22">
        <v>17</v>
      </c>
      <c r="AW68" s="22">
        <v>21</v>
      </c>
      <c r="AX68" s="22">
        <v>1</v>
      </c>
      <c r="AY68" s="22">
        <v>0</v>
      </c>
      <c r="AZ68" s="22">
        <v>0</v>
      </c>
      <c r="BA68" s="22">
        <v>39</v>
      </c>
      <c r="BB68" s="22">
        <v>147</v>
      </c>
      <c r="BC68" s="20" t="s">
        <v>82</v>
      </c>
      <c r="BD68" s="20">
        <v>0</v>
      </c>
      <c r="BE68" s="20">
        <v>0</v>
      </c>
      <c r="BF68" s="20" t="s">
        <v>82</v>
      </c>
      <c r="BG68" s="20">
        <v>0</v>
      </c>
      <c r="BH68" s="20">
        <v>0</v>
      </c>
      <c r="BI68" s="20" t="s">
        <v>82</v>
      </c>
      <c r="BJ68" s="20">
        <v>0</v>
      </c>
      <c r="BK68" s="20">
        <v>0</v>
      </c>
      <c r="BL68" s="20" t="s">
        <v>82</v>
      </c>
      <c r="BM68" s="22">
        <v>0</v>
      </c>
      <c r="BN68" s="22">
        <v>0</v>
      </c>
      <c r="BO68" s="22">
        <v>0</v>
      </c>
      <c r="BP68" s="22">
        <v>8</v>
      </c>
      <c r="BQ68" s="22">
        <v>0</v>
      </c>
      <c r="BR68" s="22">
        <v>0</v>
      </c>
      <c r="BS68" s="22">
        <v>0</v>
      </c>
      <c r="BT68" s="22">
        <v>0</v>
      </c>
      <c r="BU68" s="22">
        <v>0</v>
      </c>
      <c r="BV68" s="22">
        <v>0</v>
      </c>
      <c r="BW68" s="22">
        <v>0</v>
      </c>
      <c r="BX68" s="25" t="s">
        <v>184</v>
      </c>
      <c r="BY68" s="22">
        <v>31</v>
      </c>
    </row>
    <row r="69" spans="1:77" x14ac:dyDescent="0.25">
      <c r="A69" s="20" t="s">
        <v>100</v>
      </c>
      <c r="B69" s="20" t="s">
        <v>90</v>
      </c>
      <c r="C69" s="20" t="s">
        <v>99</v>
      </c>
      <c r="D69" s="20" t="s">
        <v>79</v>
      </c>
      <c r="E69" s="22">
        <v>6</v>
      </c>
      <c r="F69" s="22">
        <v>13</v>
      </c>
      <c r="G69" s="22"/>
      <c r="H69" s="22"/>
      <c r="I69" s="22">
        <v>150107</v>
      </c>
      <c r="J69" s="22">
        <v>17150</v>
      </c>
      <c r="K69" s="22"/>
      <c r="L69" s="22">
        <v>81</v>
      </c>
      <c r="M69" s="22"/>
      <c r="N69" s="22"/>
      <c r="O69" s="22"/>
      <c r="P69" s="22">
        <v>81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/>
      <c r="AB69" s="22"/>
      <c r="AC69" s="22"/>
      <c r="AD69" s="22"/>
      <c r="AE69" s="22"/>
      <c r="AF69" s="22"/>
      <c r="AG69" s="20" t="s">
        <v>80</v>
      </c>
      <c r="AI69" s="22">
        <v>4</v>
      </c>
      <c r="AJ69" s="22">
        <v>2</v>
      </c>
      <c r="AK69" s="22">
        <v>0</v>
      </c>
      <c r="AL69" s="22">
        <v>0</v>
      </c>
      <c r="AM69" s="22">
        <v>1</v>
      </c>
      <c r="AN69" s="22">
        <v>1</v>
      </c>
      <c r="AO69" s="22">
        <v>0</v>
      </c>
      <c r="AP69" s="22">
        <v>0</v>
      </c>
      <c r="AQ69" s="22">
        <v>1</v>
      </c>
      <c r="AR69" s="22">
        <v>1</v>
      </c>
      <c r="AS69" s="22">
        <v>0</v>
      </c>
      <c r="AT69" s="22">
        <v>0</v>
      </c>
      <c r="AU69" s="22">
        <v>10</v>
      </c>
      <c r="AV69" s="22">
        <v>0</v>
      </c>
      <c r="AW69" s="22">
        <v>90</v>
      </c>
      <c r="AX69" s="22">
        <v>0</v>
      </c>
      <c r="AY69" s="22">
        <v>0</v>
      </c>
      <c r="AZ69" s="22">
        <v>0</v>
      </c>
      <c r="BA69" s="22">
        <v>90</v>
      </c>
      <c r="BB69" s="22">
        <v>0</v>
      </c>
      <c r="BC69" s="20" t="s">
        <v>82</v>
      </c>
      <c r="BD69" s="20">
        <v>0</v>
      </c>
      <c r="BE69" s="20">
        <v>0</v>
      </c>
      <c r="BF69" s="20" t="s">
        <v>82</v>
      </c>
      <c r="BG69" s="20">
        <v>0</v>
      </c>
      <c r="BH69" s="20">
        <v>0</v>
      </c>
      <c r="BI69" s="20" t="s">
        <v>82</v>
      </c>
      <c r="BJ69" s="20">
        <v>0</v>
      </c>
      <c r="BK69" s="20">
        <v>0</v>
      </c>
      <c r="BL69" s="20" t="s">
        <v>82</v>
      </c>
      <c r="BM69" s="22">
        <v>0</v>
      </c>
      <c r="BN69" s="22">
        <v>0</v>
      </c>
      <c r="BO69" s="22"/>
      <c r="BP69" s="22">
        <v>13</v>
      </c>
      <c r="BQ69" s="22"/>
      <c r="BR69" s="22"/>
      <c r="BS69" s="22"/>
      <c r="BT69" s="22">
        <v>0</v>
      </c>
      <c r="BU69" s="22">
        <v>0</v>
      </c>
      <c r="BV69" s="22">
        <v>0</v>
      </c>
      <c r="BW69" s="22"/>
      <c r="BX69" s="25" t="s">
        <v>184</v>
      </c>
      <c r="BY69" s="22">
        <v>31</v>
      </c>
    </row>
    <row r="70" spans="1:77" x14ac:dyDescent="0.25">
      <c r="A70" s="20" t="s">
        <v>96</v>
      </c>
      <c r="B70" s="20" t="s">
        <v>78</v>
      </c>
      <c r="C70" s="20" t="s">
        <v>153</v>
      </c>
      <c r="D70" s="20" t="s">
        <v>133</v>
      </c>
      <c r="E70" s="22">
        <v>20</v>
      </c>
      <c r="F70" s="22">
        <v>33</v>
      </c>
      <c r="G70" s="22">
        <v>11453</v>
      </c>
      <c r="H70" s="22">
        <v>4921</v>
      </c>
      <c r="I70" s="22">
        <v>5168</v>
      </c>
      <c r="J70" s="22">
        <v>711</v>
      </c>
      <c r="K70" s="22">
        <v>7</v>
      </c>
      <c r="L70" s="22">
        <v>3</v>
      </c>
      <c r="M70" s="22"/>
      <c r="N70" s="22"/>
      <c r="O70" s="22"/>
      <c r="P70" s="22">
        <v>10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10</v>
      </c>
      <c r="AB70" s="22"/>
      <c r="AC70" s="22">
        <v>10</v>
      </c>
      <c r="AD70" s="22">
        <v>10</v>
      </c>
      <c r="AE70" s="22"/>
      <c r="AF70" s="22">
        <v>10</v>
      </c>
      <c r="AG70" s="20" t="s">
        <v>80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  <c r="AP70" s="22">
        <v>1</v>
      </c>
      <c r="AQ70" s="22">
        <v>0</v>
      </c>
      <c r="AR70" s="22">
        <v>0</v>
      </c>
      <c r="AS70" s="22">
        <v>0</v>
      </c>
      <c r="AT70" s="22">
        <v>0</v>
      </c>
      <c r="AU70" s="22">
        <v>1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0" t="s">
        <v>82</v>
      </c>
      <c r="BD70" s="20">
        <v>0</v>
      </c>
      <c r="BE70" s="20">
        <v>0</v>
      </c>
      <c r="BF70" s="20" t="s">
        <v>82</v>
      </c>
      <c r="BG70" s="20">
        <v>0</v>
      </c>
      <c r="BH70" s="20">
        <v>0</v>
      </c>
      <c r="BI70" s="20" t="s">
        <v>82</v>
      </c>
      <c r="BJ70" s="20">
        <v>0</v>
      </c>
      <c r="BK70" s="20">
        <v>0</v>
      </c>
      <c r="BM70" s="22">
        <v>0</v>
      </c>
      <c r="BN70" s="22"/>
      <c r="BO70" s="22">
        <v>0</v>
      </c>
      <c r="BP70" s="22">
        <v>0</v>
      </c>
      <c r="BQ70" s="22">
        <v>0</v>
      </c>
      <c r="BR70" s="22">
        <v>0</v>
      </c>
      <c r="BS70" s="22">
        <v>0</v>
      </c>
      <c r="BT70" s="22">
        <v>0</v>
      </c>
      <c r="BU70" s="22">
        <v>0</v>
      </c>
      <c r="BV70" s="22">
        <v>0</v>
      </c>
      <c r="BW70" s="22">
        <v>0</v>
      </c>
      <c r="BX70" s="25" t="s">
        <v>184</v>
      </c>
      <c r="BY70" s="22">
        <v>31</v>
      </c>
    </row>
    <row r="71" spans="1:77" x14ac:dyDescent="0.25">
      <c r="A71" s="20" t="s">
        <v>77</v>
      </c>
      <c r="B71" s="20" t="s">
        <v>78</v>
      </c>
      <c r="C71" s="20" t="s">
        <v>150</v>
      </c>
      <c r="D71" s="20" t="s">
        <v>134</v>
      </c>
      <c r="E71" s="22">
        <v>22</v>
      </c>
      <c r="F71" s="22">
        <v>22</v>
      </c>
      <c r="G71" s="22"/>
      <c r="H71" s="22"/>
      <c r="I71" s="22">
        <v>0</v>
      </c>
      <c r="J71" s="22"/>
      <c r="K71" s="22"/>
      <c r="L71" s="22"/>
      <c r="M71" s="22"/>
      <c r="N71" s="22"/>
      <c r="O71" s="22"/>
      <c r="P71" s="22">
        <v>0</v>
      </c>
      <c r="Q71" s="22">
        <v>3</v>
      </c>
      <c r="R71" s="22">
        <v>3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2</v>
      </c>
      <c r="AB71" s="22">
        <v>7</v>
      </c>
      <c r="AC71" s="22">
        <v>9</v>
      </c>
      <c r="AD71" s="22">
        <v>2</v>
      </c>
      <c r="AE71" s="22">
        <v>7</v>
      </c>
      <c r="AF71" s="22">
        <v>9</v>
      </c>
      <c r="AG71" s="20" t="s">
        <v>80</v>
      </c>
      <c r="AI71" s="22">
        <v>1</v>
      </c>
      <c r="AJ71" s="22">
        <v>1</v>
      </c>
      <c r="AK71" s="22">
        <v>0</v>
      </c>
      <c r="AL71" s="22">
        <v>0</v>
      </c>
      <c r="AM71" s="22">
        <v>1</v>
      </c>
      <c r="AN71" s="22">
        <v>1</v>
      </c>
      <c r="AO71" s="22">
        <v>0</v>
      </c>
      <c r="AP71" s="22"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v>4</v>
      </c>
      <c r="AV71" s="22">
        <v>7</v>
      </c>
      <c r="AW71" s="22">
        <v>0</v>
      </c>
      <c r="AX71" s="22">
        <v>0</v>
      </c>
      <c r="AY71" s="22">
        <v>0</v>
      </c>
      <c r="AZ71" s="22">
        <v>0</v>
      </c>
      <c r="BA71" s="22">
        <v>7</v>
      </c>
      <c r="BB71" s="22">
        <v>7</v>
      </c>
      <c r="BC71" s="20" t="s">
        <v>88</v>
      </c>
      <c r="BD71" s="20">
        <v>2</v>
      </c>
      <c r="BE71" s="20">
        <v>-2</v>
      </c>
      <c r="BF71" s="20" t="s">
        <v>88</v>
      </c>
      <c r="BG71" s="20">
        <v>2</v>
      </c>
      <c r="BH71" s="20">
        <v>-2</v>
      </c>
      <c r="BI71" s="20" t="s">
        <v>88</v>
      </c>
      <c r="BJ71" s="20">
        <v>1</v>
      </c>
      <c r="BK71" s="20">
        <v>-1</v>
      </c>
      <c r="BL71" s="20" t="s">
        <v>95</v>
      </c>
      <c r="BM71" s="22">
        <v>1</v>
      </c>
      <c r="BN71" s="22">
        <v>-1</v>
      </c>
      <c r="BO71" s="22">
        <v>4</v>
      </c>
      <c r="BP71" s="22">
        <v>3</v>
      </c>
      <c r="BQ71" s="22">
        <v>3</v>
      </c>
      <c r="BR71" s="22"/>
      <c r="BS71" s="22"/>
      <c r="BT71" s="22">
        <v>0</v>
      </c>
      <c r="BU71" s="22">
        <v>0</v>
      </c>
      <c r="BV71" s="22">
        <v>0</v>
      </c>
      <c r="BW71" s="22"/>
      <c r="BX71" s="25" t="s">
        <v>184</v>
      </c>
      <c r="BY71" s="22">
        <v>31</v>
      </c>
    </row>
    <row r="72" spans="1:77" x14ac:dyDescent="0.25">
      <c r="A72" s="20" t="s">
        <v>77</v>
      </c>
      <c r="B72" s="20" t="s">
        <v>90</v>
      </c>
      <c r="C72" s="20" t="s">
        <v>150</v>
      </c>
      <c r="E72" s="22">
        <v>12</v>
      </c>
      <c r="F72" s="22">
        <v>23</v>
      </c>
      <c r="G72" s="22"/>
      <c r="H72" s="22"/>
      <c r="I72" s="22"/>
      <c r="J72" s="22">
        <v>7000</v>
      </c>
      <c r="K72" s="22">
        <v>11</v>
      </c>
      <c r="L72" s="22">
        <v>141</v>
      </c>
      <c r="M72" s="22">
        <v>3</v>
      </c>
      <c r="N72" s="22">
        <v>0</v>
      </c>
      <c r="O72" s="22">
        <v>0</v>
      </c>
      <c r="P72" s="22">
        <v>155</v>
      </c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>
        <v>4</v>
      </c>
      <c r="AB72" s="22">
        <v>151</v>
      </c>
      <c r="AC72" s="22">
        <v>155</v>
      </c>
      <c r="AD72" s="22">
        <v>4</v>
      </c>
      <c r="AE72" s="22">
        <v>151</v>
      </c>
      <c r="AF72" s="22">
        <v>155</v>
      </c>
      <c r="AG72" s="20" t="s">
        <v>80</v>
      </c>
      <c r="AI72" s="22">
        <v>1</v>
      </c>
      <c r="AJ72" s="22">
        <v>2</v>
      </c>
      <c r="AK72" s="22">
        <v>2</v>
      </c>
      <c r="AL72" s="22">
        <v>4</v>
      </c>
      <c r="AM72" s="22"/>
      <c r="AN72" s="22"/>
      <c r="AO72" s="22"/>
      <c r="AP72" s="22"/>
      <c r="AQ72" s="22"/>
      <c r="AR72" s="22"/>
      <c r="AS72" s="22"/>
      <c r="AT72" s="22"/>
      <c r="AU72" s="22">
        <v>9</v>
      </c>
      <c r="AV72" s="22">
        <v>8</v>
      </c>
      <c r="AW72" s="22">
        <v>70</v>
      </c>
      <c r="AX72" s="22">
        <v>2</v>
      </c>
      <c r="AY72" s="22"/>
      <c r="AZ72" s="22"/>
      <c r="BA72" s="22">
        <v>80</v>
      </c>
      <c r="BB72" s="22"/>
      <c r="BC72" s="20" t="s">
        <v>88</v>
      </c>
      <c r="BD72" s="20">
        <v>2</v>
      </c>
      <c r="BE72" s="20">
        <v>-2</v>
      </c>
      <c r="BF72" s="20" t="s">
        <v>82</v>
      </c>
      <c r="BG72" s="20">
        <v>0</v>
      </c>
      <c r="BH72" s="20">
        <v>0</v>
      </c>
      <c r="BI72" s="20" t="s">
        <v>82</v>
      </c>
      <c r="BJ72" s="20">
        <v>0</v>
      </c>
      <c r="BK72" s="20">
        <v>0</v>
      </c>
      <c r="BL72" s="20" t="s">
        <v>82</v>
      </c>
      <c r="BM72" s="22">
        <v>0</v>
      </c>
      <c r="BN72" s="22">
        <v>0</v>
      </c>
      <c r="BO72" s="22">
        <v>10</v>
      </c>
      <c r="BP72" s="22">
        <v>170</v>
      </c>
      <c r="BQ72" s="22"/>
      <c r="BR72" s="22"/>
      <c r="BS72" s="22"/>
      <c r="BT72" s="22"/>
      <c r="BU72" s="22"/>
      <c r="BV72" s="22"/>
      <c r="BW72" s="22"/>
      <c r="BX72" s="25" t="s">
        <v>185</v>
      </c>
      <c r="BY72" s="22">
        <v>31</v>
      </c>
    </row>
    <row r="73" spans="1:77" x14ac:dyDescent="0.25">
      <c r="A73" s="20" t="s">
        <v>83</v>
      </c>
      <c r="B73" s="20" t="s">
        <v>78</v>
      </c>
      <c r="C73" s="20" t="s">
        <v>150</v>
      </c>
      <c r="E73" s="22">
        <v>12</v>
      </c>
      <c r="F73" s="22">
        <v>30</v>
      </c>
      <c r="G73" s="22"/>
      <c r="H73" s="22"/>
      <c r="I73" s="22"/>
      <c r="J73" s="22">
        <v>8979.07</v>
      </c>
      <c r="K73" s="22">
        <v>27</v>
      </c>
      <c r="L73" s="22">
        <v>21</v>
      </c>
      <c r="M73" s="22">
        <v>10</v>
      </c>
      <c r="N73" s="22">
        <v>8</v>
      </c>
      <c r="O73" s="22">
        <v>44</v>
      </c>
      <c r="P73" s="22">
        <v>110</v>
      </c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>
        <v>93</v>
      </c>
      <c r="AB73" s="22">
        <v>77</v>
      </c>
      <c r="AC73" s="22">
        <v>170</v>
      </c>
      <c r="AD73" s="22">
        <v>294</v>
      </c>
      <c r="AE73" s="22">
        <v>77</v>
      </c>
      <c r="AF73" s="22">
        <v>371</v>
      </c>
      <c r="AG73" s="20" t="s">
        <v>84</v>
      </c>
      <c r="AH73" s="20" t="s">
        <v>135</v>
      </c>
      <c r="AI73" s="22">
        <v>0</v>
      </c>
      <c r="AJ73" s="22">
        <v>1</v>
      </c>
      <c r="AK73" s="22">
        <v>4</v>
      </c>
      <c r="AL73" s="22">
        <v>1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6</v>
      </c>
      <c r="AV73" s="22">
        <v>4</v>
      </c>
      <c r="AW73" s="22">
        <v>3</v>
      </c>
      <c r="AX73" s="22">
        <v>1</v>
      </c>
      <c r="AY73" s="22">
        <v>1</v>
      </c>
      <c r="AZ73" s="22"/>
      <c r="BA73" s="22">
        <v>9</v>
      </c>
      <c r="BB73" s="22">
        <v>9</v>
      </c>
      <c r="BC73" s="20" t="s">
        <v>81</v>
      </c>
      <c r="BD73" s="20">
        <v>10</v>
      </c>
      <c r="BE73" s="20">
        <v>10</v>
      </c>
      <c r="BF73" s="20" t="s">
        <v>82</v>
      </c>
      <c r="BG73" s="20">
        <v>0</v>
      </c>
      <c r="BH73" s="20">
        <v>0</v>
      </c>
      <c r="BI73" s="20" t="s">
        <v>82</v>
      </c>
      <c r="BJ73" s="20">
        <v>0</v>
      </c>
      <c r="BK73" s="20">
        <v>0</v>
      </c>
      <c r="BL73" s="20" t="s">
        <v>82</v>
      </c>
      <c r="BM73" s="22">
        <v>0</v>
      </c>
      <c r="BN73" s="22">
        <v>0</v>
      </c>
      <c r="BO73" s="22">
        <v>90</v>
      </c>
      <c r="BP73" s="22">
        <v>40</v>
      </c>
      <c r="BQ73" s="22">
        <v>40</v>
      </c>
      <c r="BR73" s="22">
        <v>45</v>
      </c>
      <c r="BS73" s="22">
        <v>75</v>
      </c>
      <c r="BT73" s="22"/>
      <c r="BU73" s="22"/>
      <c r="BV73" s="22">
        <v>1</v>
      </c>
      <c r="BW73" s="22"/>
      <c r="BX73" s="25" t="s">
        <v>185</v>
      </c>
      <c r="BY73" s="22">
        <v>31</v>
      </c>
    </row>
    <row r="74" spans="1:77" x14ac:dyDescent="0.25">
      <c r="A74" s="20" t="s">
        <v>100</v>
      </c>
      <c r="B74" s="20" t="s">
        <v>78</v>
      </c>
      <c r="C74" s="20" t="s">
        <v>150</v>
      </c>
      <c r="E74" s="22">
        <v>41</v>
      </c>
      <c r="F74" s="22">
        <v>99</v>
      </c>
      <c r="G74" s="22"/>
      <c r="H74" s="22"/>
      <c r="I74" s="22"/>
      <c r="J74" s="22">
        <v>5000</v>
      </c>
      <c r="K74" s="22">
        <v>91</v>
      </c>
      <c r="L74" s="22">
        <v>77</v>
      </c>
      <c r="M74" s="22">
        <v>16</v>
      </c>
      <c r="N74" s="22">
        <v>1</v>
      </c>
      <c r="O74" s="22">
        <v>0</v>
      </c>
      <c r="P74" s="22">
        <v>185</v>
      </c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>
        <v>294</v>
      </c>
      <c r="AB74" s="22">
        <v>3</v>
      </c>
      <c r="AC74" s="22">
        <v>297</v>
      </c>
      <c r="AD74" s="22">
        <v>294</v>
      </c>
      <c r="AE74" s="22">
        <v>3</v>
      </c>
      <c r="AF74" s="22">
        <v>297</v>
      </c>
      <c r="AG74" s="20" t="s">
        <v>80</v>
      </c>
      <c r="AI74" s="22">
        <v>1</v>
      </c>
      <c r="AJ74" s="22">
        <v>2</v>
      </c>
      <c r="AK74" s="22">
        <v>1</v>
      </c>
      <c r="AL74" s="22">
        <v>4</v>
      </c>
      <c r="AM74" s="22"/>
      <c r="AN74" s="22"/>
      <c r="AO74" s="22"/>
      <c r="AP74" s="22"/>
      <c r="AQ74" s="22"/>
      <c r="AR74" s="22"/>
      <c r="AS74" s="22"/>
      <c r="AT74" s="22"/>
      <c r="AU74" s="22">
        <v>8</v>
      </c>
      <c r="AV74" s="22">
        <v>4</v>
      </c>
      <c r="AW74" s="22">
        <v>7</v>
      </c>
      <c r="AX74" s="22"/>
      <c r="AY74" s="22"/>
      <c r="AZ74" s="22"/>
      <c r="BA74" s="22">
        <v>11</v>
      </c>
      <c r="BB74" s="22">
        <v>11</v>
      </c>
      <c r="BF74" s="20" t="s">
        <v>82</v>
      </c>
      <c r="BG74" s="20">
        <v>0</v>
      </c>
      <c r="BH74" s="20">
        <v>0</v>
      </c>
      <c r="BI74" s="20" t="s">
        <v>82</v>
      </c>
      <c r="BJ74" s="20">
        <v>0</v>
      </c>
      <c r="BK74" s="20">
        <v>0</v>
      </c>
      <c r="BL74" s="20" t="s">
        <v>82</v>
      </c>
      <c r="BM74" s="22">
        <v>0</v>
      </c>
      <c r="BN74" s="22">
        <v>0</v>
      </c>
      <c r="BO74" s="22">
        <v>3</v>
      </c>
      <c r="BP74" s="22">
        <v>10</v>
      </c>
      <c r="BQ74" s="22">
        <v>8</v>
      </c>
      <c r="BR74" s="22">
        <v>3</v>
      </c>
      <c r="BS74" s="22"/>
      <c r="BT74" s="22"/>
      <c r="BU74" s="22"/>
      <c r="BV74" s="22">
        <v>4</v>
      </c>
      <c r="BW74" s="22"/>
      <c r="BX74" s="25" t="s">
        <v>185</v>
      </c>
      <c r="BY74" s="22">
        <v>31</v>
      </c>
    </row>
    <row r="75" spans="1:77" x14ac:dyDescent="0.25">
      <c r="A75" s="20" t="s">
        <v>89</v>
      </c>
      <c r="B75" s="20" t="s">
        <v>78</v>
      </c>
      <c r="C75" s="20" t="s">
        <v>152</v>
      </c>
      <c r="E75" s="22">
        <v>14</v>
      </c>
      <c r="F75" s="22">
        <v>40</v>
      </c>
      <c r="G75" s="22"/>
      <c r="H75" s="22"/>
      <c r="I75" s="22"/>
      <c r="J75" s="22">
        <v>1408</v>
      </c>
      <c r="K75" s="22">
        <v>16</v>
      </c>
      <c r="L75" s="22">
        <v>8</v>
      </c>
      <c r="M75" s="22">
        <v>2</v>
      </c>
      <c r="N75" s="22">
        <v>0</v>
      </c>
      <c r="O75" s="22">
        <v>0</v>
      </c>
      <c r="P75" s="22">
        <v>26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16</v>
      </c>
      <c r="AB75" s="22"/>
      <c r="AC75" s="22">
        <v>16</v>
      </c>
      <c r="AD75" s="22">
        <v>298</v>
      </c>
      <c r="AE75" s="22">
        <v>19</v>
      </c>
      <c r="AF75" s="22">
        <v>317</v>
      </c>
      <c r="AG75" s="20" t="s">
        <v>80</v>
      </c>
      <c r="AI75" s="22">
        <v>1</v>
      </c>
      <c r="AJ75" s="22">
        <v>1</v>
      </c>
      <c r="AK75" s="22">
        <v>1</v>
      </c>
      <c r="AL75" s="22">
        <v>3</v>
      </c>
      <c r="AM75" s="22">
        <v>0</v>
      </c>
      <c r="AN75" s="22">
        <v>0</v>
      </c>
      <c r="AO75" s="22">
        <v>1</v>
      </c>
      <c r="AP75" s="22">
        <v>0</v>
      </c>
      <c r="AQ75" s="22">
        <v>0</v>
      </c>
      <c r="AR75" s="22">
        <v>0</v>
      </c>
      <c r="AS75" s="22">
        <v>1</v>
      </c>
      <c r="AT75" s="22">
        <v>3</v>
      </c>
      <c r="AU75" s="22">
        <v>11</v>
      </c>
      <c r="AV75" s="22">
        <v>4</v>
      </c>
      <c r="AW75" s="22"/>
      <c r="AX75" s="22"/>
      <c r="AY75" s="22"/>
      <c r="AZ75" s="22"/>
      <c r="BA75" s="22">
        <v>4</v>
      </c>
      <c r="BB75" s="22">
        <v>4</v>
      </c>
      <c r="BC75" s="20" t="s">
        <v>82</v>
      </c>
      <c r="BD75" s="20">
        <v>0</v>
      </c>
      <c r="BE75" s="20">
        <v>0</v>
      </c>
      <c r="BF75" s="20" t="s">
        <v>82</v>
      </c>
      <c r="BG75" s="20">
        <v>0</v>
      </c>
      <c r="BH75" s="20">
        <v>0</v>
      </c>
      <c r="BI75" s="20" t="s">
        <v>82</v>
      </c>
      <c r="BJ75" s="20">
        <v>0</v>
      </c>
      <c r="BK75" s="20">
        <v>0</v>
      </c>
      <c r="BL75" s="20" t="s">
        <v>82</v>
      </c>
      <c r="BM75" s="22">
        <v>0</v>
      </c>
      <c r="BN75" s="22">
        <v>0</v>
      </c>
      <c r="BO75" s="22"/>
      <c r="BP75" s="22">
        <v>3</v>
      </c>
      <c r="BQ75" s="22">
        <v>2</v>
      </c>
      <c r="BR75" s="22"/>
      <c r="BS75" s="22">
        <v>1</v>
      </c>
      <c r="BT75" s="22"/>
      <c r="BU75" s="22"/>
      <c r="BV75" s="22">
        <v>2</v>
      </c>
      <c r="BW75" s="22"/>
      <c r="BX75" s="25" t="s">
        <v>185</v>
      </c>
      <c r="BY75" s="22">
        <v>31</v>
      </c>
    </row>
    <row r="76" spans="1:77" x14ac:dyDescent="0.25">
      <c r="A76" s="20" t="s">
        <v>100</v>
      </c>
      <c r="B76" s="20" t="s">
        <v>90</v>
      </c>
      <c r="C76" s="20" t="s">
        <v>150</v>
      </c>
      <c r="E76" s="22">
        <v>49</v>
      </c>
      <c r="F76" s="22">
        <v>120</v>
      </c>
      <c r="G76" s="22"/>
      <c r="H76" s="22"/>
      <c r="I76" s="22"/>
      <c r="J76" s="22">
        <v>25573</v>
      </c>
      <c r="K76" s="22">
        <v>115</v>
      </c>
      <c r="L76" s="22">
        <v>122</v>
      </c>
      <c r="M76" s="22">
        <v>5</v>
      </c>
      <c r="N76" s="22">
        <v>1</v>
      </c>
      <c r="O76" s="22">
        <v>0</v>
      </c>
      <c r="P76" s="22">
        <v>243</v>
      </c>
      <c r="Q76" s="22">
        <v>3</v>
      </c>
      <c r="R76" s="22">
        <v>0</v>
      </c>
      <c r="S76" s="22">
        <v>0</v>
      </c>
      <c r="T76" s="22">
        <v>0</v>
      </c>
      <c r="U76" s="22">
        <v>0</v>
      </c>
      <c r="V76" s="22"/>
      <c r="W76" s="22"/>
      <c r="X76" s="22"/>
      <c r="Y76" s="22"/>
      <c r="Z76" s="22"/>
      <c r="AA76" s="22">
        <v>236</v>
      </c>
      <c r="AB76" s="22">
        <v>93</v>
      </c>
      <c r="AC76" s="22">
        <v>329</v>
      </c>
      <c r="AD76" s="22">
        <v>236</v>
      </c>
      <c r="AE76" s="22">
        <v>93</v>
      </c>
      <c r="AF76" s="22">
        <v>329</v>
      </c>
      <c r="AG76" s="20" t="s">
        <v>84</v>
      </c>
      <c r="AH76" s="20" t="s">
        <v>111</v>
      </c>
      <c r="AI76" s="22">
        <v>2</v>
      </c>
      <c r="AJ76" s="22">
        <v>6</v>
      </c>
      <c r="AK76" s="22">
        <v>15</v>
      </c>
      <c r="AL76" s="22">
        <v>4</v>
      </c>
      <c r="AM76" s="22"/>
      <c r="AN76" s="22"/>
      <c r="AO76" s="22"/>
      <c r="AP76" s="22"/>
      <c r="AQ76" s="22"/>
      <c r="AR76" s="22"/>
      <c r="AS76" s="22">
        <v>6</v>
      </c>
      <c r="AT76" s="22">
        <v>3</v>
      </c>
      <c r="AU76" s="22">
        <v>36</v>
      </c>
      <c r="AV76" s="22">
        <v>35</v>
      </c>
      <c r="AW76" s="22">
        <v>42</v>
      </c>
      <c r="AX76" s="22">
        <v>4</v>
      </c>
      <c r="AY76" s="22">
        <v>2</v>
      </c>
      <c r="AZ76" s="22"/>
      <c r="BA76" s="22">
        <v>83</v>
      </c>
      <c r="BB76" s="22">
        <v>164</v>
      </c>
      <c r="BC76" s="20" t="s">
        <v>81</v>
      </c>
      <c r="BD76" s="20">
        <v>5</v>
      </c>
      <c r="BE76" s="20">
        <v>5</v>
      </c>
      <c r="BF76" s="20" t="s">
        <v>88</v>
      </c>
      <c r="BG76" s="20">
        <v>5</v>
      </c>
      <c r="BH76" s="20">
        <v>-5</v>
      </c>
      <c r="BI76" s="20" t="s">
        <v>82</v>
      </c>
      <c r="BJ76" s="20">
        <v>0</v>
      </c>
      <c r="BK76" s="20">
        <v>0</v>
      </c>
      <c r="BL76" s="20" t="s">
        <v>82</v>
      </c>
      <c r="BM76" s="22">
        <v>0</v>
      </c>
      <c r="BN76" s="22">
        <v>0</v>
      </c>
      <c r="BO76" s="22">
        <v>5</v>
      </c>
      <c r="BP76" s="22">
        <v>10</v>
      </c>
      <c r="BQ76" s="22">
        <v>3</v>
      </c>
      <c r="BR76" s="22">
        <v>2</v>
      </c>
      <c r="BS76" s="22"/>
      <c r="BT76" s="22">
        <v>4</v>
      </c>
      <c r="BU76" s="22">
        <v>0</v>
      </c>
      <c r="BV76" s="22">
        <v>5</v>
      </c>
      <c r="BW76" s="22"/>
      <c r="BX76" s="25" t="s">
        <v>185</v>
      </c>
      <c r="BY76" s="22">
        <v>31</v>
      </c>
    </row>
    <row r="77" spans="1:77" x14ac:dyDescent="0.25">
      <c r="A77" s="20" t="s">
        <v>83</v>
      </c>
      <c r="B77" s="20" t="s">
        <v>97</v>
      </c>
      <c r="C77" s="20" t="s">
        <v>150</v>
      </c>
      <c r="E77" s="22"/>
      <c r="F77" s="22"/>
      <c r="G77" s="22"/>
      <c r="H77" s="22"/>
      <c r="I77" s="22"/>
      <c r="J77" s="22">
        <v>90488.11</v>
      </c>
      <c r="K77" s="22">
        <v>971</v>
      </c>
      <c r="L77" s="22">
        <v>408</v>
      </c>
      <c r="M77" s="22">
        <v>0</v>
      </c>
      <c r="N77" s="22">
        <v>0</v>
      </c>
      <c r="O77" s="22">
        <v>0</v>
      </c>
      <c r="P77" s="22">
        <v>1379</v>
      </c>
      <c r="Q77" s="22">
        <v>9</v>
      </c>
      <c r="R77" s="22">
        <v>3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/>
      <c r="AB77" s="22"/>
      <c r="AC77" s="22">
        <v>0</v>
      </c>
      <c r="AD77" s="22">
        <v>9</v>
      </c>
      <c r="AE77" s="22">
        <v>0</v>
      </c>
      <c r="AF77" s="22">
        <v>9</v>
      </c>
      <c r="AG77" s="20" t="s">
        <v>84</v>
      </c>
      <c r="AH77" s="20" t="s">
        <v>104</v>
      </c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>
        <v>0</v>
      </c>
      <c r="AV77" s="22">
        <v>700</v>
      </c>
      <c r="AW77" s="22">
        <v>350</v>
      </c>
      <c r="AX77" s="22"/>
      <c r="AY77" s="22"/>
      <c r="AZ77" s="22"/>
      <c r="BA77" s="22">
        <v>1050</v>
      </c>
      <c r="BB77" s="22"/>
      <c r="BM77" s="22"/>
      <c r="BN77" s="22"/>
      <c r="BO77" s="22"/>
      <c r="BP77" s="22"/>
      <c r="BQ77" s="22"/>
      <c r="BR77" s="22"/>
      <c r="BS77" s="22"/>
      <c r="BT77" s="22"/>
      <c r="BU77" s="22">
        <v>8</v>
      </c>
      <c r="BV77" s="22">
        <v>108</v>
      </c>
      <c r="BW77" s="22"/>
      <c r="BX77" s="25" t="s">
        <v>185</v>
      </c>
      <c r="BY77" s="22">
        <v>31</v>
      </c>
    </row>
    <row r="78" spans="1:77" x14ac:dyDescent="0.25">
      <c r="A78" s="20" t="s">
        <v>96</v>
      </c>
      <c r="B78" s="20" t="s">
        <v>97</v>
      </c>
      <c r="C78" s="20" t="s">
        <v>150</v>
      </c>
      <c r="E78" s="22">
        <v>7</v>
      </c>
      <c r="F78" s="22">
        <v>18</v>
      </c>
      <c r="G78" s="22"/>
      <c r="H78" s="22"/>
      <c r="I78" s="22"/>
      <c r="J78" s="22">
        <v>3144.41</v>
      </c>
      <c r="K78" s="22">
        <v>3</v>
      </c>
      <c r="L78" s="22">
        <v>23</v>
      </c>
      <c r="M78" s="22">
        <v>7</v>
      </c>
      <c r="N78" s="22">
        <v>0</v>
      </c>
      <c r="O78" s="22">
        <v>0</v>
      </c>
      <c r="P78" s="22">
        <v>33</v>
      </c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>
        <v>9</v>
      </c>
      <c r="AB78" s="22">
        <v>72</v>
      </c>
      <c r="AC78" s="22">
        <v>81</v>
      </c>
      <c r="AD78" s="22">
        <v>9</v>
      </c>
      <c r="AE78" s="22">
        <v>72</v>
      </c>
      <c r="AF78" s="22">
        <v>81</v>
      </c>
      <c r="AG78" s="20" t="s">
        <v>80</v>
      </c>
      <c r="AI78" s="22">
        <v>1</v>
      </c>
      <c r="AJ78" s="22">
        <v>1</v>
      </c>
      <c r="AK78" s="22">
        <v>1</v>
      </c>
      <c r="AL78" s="22">
        <v>1</v>
      </c>
      <c r="AM78" s="22">
        <v>1</v>
      </c>
      <c r="AN78" s="22">
        <v>0</v>
      </c>
      <c r="AO78" s="22"/>
      <c r="AP78" s="22"/>
      <c r="AQ78" s="22"/>
      <c r="AR78" s="22"/>
      <c r="AS78" s="22"/>
      <c r="AT78" s="22"/>
      <c r="AU78" s="22">
        <v>5</v>
      </c>
      <c r="AV78" s="22">
        <v>4</v>
      </c>
      <c r="AW78" s="22">
        <v>23</v>
      </c>
      <c r="AX78" s="22"/>
      <c r="AY78" s="22"/>
      <c r="AZ78" s="22"/>
      <c r="BA78" s="22">
        <v>27</v>
      </c>
      <c r="BB78" s="22">
        <v>53</v>
      </c>
      <c r="BC78" s="20" t="s">
        <v>82</v>
      </c>
      <c r="BD78" s="20">
        <v>0</v>
      </c>
      <c r="BE78" s="20">
        <v>0</v>
      </c>
      <c r="BF78" s="20" t="s">
        <v>82</v>
      </c>
      <c r="BG78" s="20">
        <v>0</v>
      </c>
      <c r="BH78" s="20">
        <v>0</v>
      </c>
      <c r="BI78" s="20" t="s">
        <v>82</v>
      </c>
      <c r="BJ78" s="20">
        <v>0</v>
      </c>
      <c r="BK78" s="20">
        <v>0</v>
      </c>
      <c r="BL78" s="20" t="s">
        <v>82</v>
      </c>
      <c r="BM78" s="22">
        <v>0</v>
      </c>
      <c r="BN78" s="22">
        <v>0</v>
      </c>
      <c r="BO78" s="22"/>
      <c r="BP78" s="22">
        <v>10</v>
      </c>
      <c r="BQ78" s="22">
        <v>2</v>
      </c>
      <c r="BR78" s="22"/>
      <c r="BS78" s="22"/>
      <c r="BT78" s="22"/>
      <c r="BU78" s="22"/>
      <c r="BV78" s="22"/>
      <c r="BW78" s="22"/>
      <c r="BX78" s="25" t="s">
        <v>185</v>
      </c>
      <c r="BY78" s="22">
        <v>31</v>
      </c>
    </row>
    <row r="79" spans="1:77" x14ac:dyDescent="0.25">
      <c r="A79" s="20" t="s">
        <v>96</v>
      </c>
      <c r="B79" s="20" t="s">
        <v>97</v>
      </c>
      <c r="C79" s="20" t="s">
        <v>150</v>
      </c>
      <c r="E79" s="22"/>
      <c r="F79" s="22"/>
      <c r="G79" s="22"/>
      <c r="H79" s="22"/>
      <c r="I79" s="22"/>
      <c r="J79" s="22">
        <v>2370</v>
      </c>
      <c r="K79" s="22">
        <v>6</v>
      </c>
      <c r="L79" s="22">
        <v>22</v>
      </c>
      <c r="M79" s="22">
        <v>0</v>
      </c>
      <c r="N79" s="22">
        <v>0</v>
      </c>
      <c r="O79" s="22">
        <v>0</v>
      </c>
      <c r="P79" s="22">
        <v>28</v>
      </c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>
        <v>0</v>
      </c>
      <c r="AB79" s="22">
        <v>46</v>
      </c>
      <c r="AC79" s="22">
        <v>46</v>
      </c>
      <c r="AD79" s="22">
        <v>0</v>
      </c>
      <c r="AE79" s="22">
        <v>46</v>
      </c>
      <c r="AF79" s="22">
        <v>46</v>
      </c>
      <c r="AG79" s="20" t="s">
        <v>80</v>
      </c>
      <c r="AI79" s="22"/>
      <c r="AJ79" s="22"/>
      <c r="AK79" s="22">
        <v>1</v>
      </c>
      <c r="AL79" s="22">
        <v>1</v>
      </c>
      <c r="AM79" s="22"/>
      <c r="AN79" s="22"/>
      <c r="AO79" s="22"/>
      <c r="AP79" s="22"/>
      <c r="AQ79" s="22"/>
      <c r="AR79" s="22"/>
      <c r="AS79" s="22">
        <v>0</v>
      </c>
      <c r="AT79" s="22">
        <v>2</v>
      </c>
      <c r="AU79" s="22">
        <v>4</v>
      </c>
      <c r="AV79" s="22"/>
      <c r="AW79" s="22">
        <v>18</v>
      </c>
      <c r="AX79" s="22"/>
      <c r="AY79" s="22"/>
      <c r="AZ79" s="22"/>
      <c r="BA79" s="22">
        <v>18</v>
      </c>
      <c r="BB79" s="22"/>
      <c r="BC79" s="20" t="s">
        <v>88</v>
      </c>
      <c r="BD79" s="20">
        <v>10</v>
      </c>
      <c r="BE79" s="20">
        <v>-10</v>
      </c>
      <c r="BF79" s="20" t="s">
        <v>88</v>
      </c>
      <c r="BG79" s="20">
        <v>10</v>
      </c>
      <c r="BH79" s="20">
        <v>-10</v>
      </c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5" t="s">
        <v>185</v>
      </c>
      <c r="BY79" s="22">
        <v>31</v>
      </c>
    </row>
    <row r="80" spans="1:77" x14ac:dyDescent="0.25">
      <c r="A80" s="20" t="s">
        <v>100</v>
      </c>
      <c r="B80" s="20" t="s">
        <v>78</v>
      </c>
      <c r="C80" s="20" t="s">
        <v>150</v>
      </c>
      <c r="E80" s="22">
        <v>6</v>
      </c>
      <c r="F80" s="22">
        <v>12</v>
      </c>
      <c r="G80" s="22"/>
      <c r="H80" s="22"/>
      <c r="I80" s="22"/>
      <c r="J80" s="22">
        <v>5000</v>
      </c>
      <c r="K80" s="22">
        <v>0</v>
      </c>
      <c r="L80" s="22">
        <v>5</v>
      </c>
      <c r="M80" s="22">
        <v>0</v>
      </c>
      <c r="N80" s="22">
        <v>0</v>
      </c>
      <c r="O80" s="22">
        <v>0</v>
      </c>
      <c r="P80" s="22">
        <v>5</v>
      </c>
      <c r="Q80" s="22"/>
      <c r="R80" s="22"/>
      <c r="S80" s="22"/>
      <c r="T80" s="22"/>
      <c r="U80" s="22"/>
      <c r="V80" s="22">
        <v>2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40</v>
      </c>
      <c r="AC80" s="22">
        <v>40</v>
      </c>
      <c r="AD80" s="22">
        <v>21</v>
      </c>
      <c r="AE80" s="22">
        <v>40</v>
      </c>
      <c r="AF80" s="22">
        <v>61</v>
      </c>
      <c r="AG80" s="20" t="s">
        <v>84</v>
      </c>
      <c r="AH80" s="20" t="s">
        <v>106</v>
      </c>
      <c r="AI80" s="22">
        <v>1</v>
      </c>
      <c r="AJ80" s="22">
        <v>1</v>
      </c>
      <c r="AK80" s="22">
        <v>0</v>
      </c>
      <c r="AL80" s="22">
        <v>2</v>
      </c>
      <c r="AM80" s="22"/>
      <c r="AN80" s="22"/>
      <c r="AO80" s="22"/>
      <c r="AP80" s="22"/>
      <c r="AQ80" s="22"/>
      <c r="AR80" s="22"/>
      <c r="AS80" s="22">
        <v>2</v>
      </c>
      <c r="AT80" s="22">
        <v>0</v>
      </c>
      <c r="AU80" s="22">
        <v>6</v>
      </c>
      <c r="AV80" s="22"/>
      <c r="AW80" s="22">
        <v>6</v>
      </c>
      <c r="AX80" s="22"/>
      <c r="AY80" s="22"/>
      <c r="AZ80" s="22"/>
      <c r="BA80" s="22">
        <v>6</v>
      </c>
      <c r="BB80" s="22">
        <v>60</v>
      </c>
      <c r="BC80" s="20" t="s">
        <v>81</v>
      </c>
      <c r="BD80" s="20">
        <v>30</v>
      </c>
      <c r="BE80" s="20">
        <v>30</v>
      </c>
      <c r="BF80" s="20" t="s">
        <v>136</v>
      </c>
      <c r="BG80" s="20">
        <v>30</v>
      </c>
      <c r="BH80" s="20">
        <v>30</v>
      </c>
      <c r="BI80" s="20" t="s">
        <v>82</v>
      </c>
      <c r="BJ80" s="20">
        <v>0</v>
      </c>
      <c r="BK80" s="20">
        <v>0</v>
      </c>
      <c r="BL80" s="20" t="s">
        <v>82</v>
      </c>
      <c r="BM80" s="22">
        <v>0</v>
      </c>
      <c r="BN80" s="22">
        <v>0</v>
      </c>
      <c r="BO80" s="22"/>
      <c r="BP80" s="22">
        <v>6</v>
      </c>
      <c r="BQ80" s="22"/>
      <c r="BR80" s="22"/>
      <c r="BS80" s="22"/>
      <c r="BT80" s="22"/>
      <c r="BU80" s="22"/>
      <c r="BV80" s="22"/>
      <c r="BW80" s="22"/>
      <c r="BX80" s="25" t="s">
        <v>185</v>
      </c>
      <c r="BY80" s="22">
        <v>31</v>
      </c>
    </row>
    <row r="81" spans="1:77" x14ac:dyDescent="0.25">
      <c r="A81" s="20" t="s">
        <v>77</v>
      </c>
      <c r="B81" s="20" t="s">
        <v>78</v>
      </c>
      <c r="C81" s="20" t="s">
        <v>150</v>
      </c>
      <c r="E81" s="22">
        <v>20</v>
      </c>
      <c r="F81" s="22">
        <v>41</v>
      </c>
      <c r="G81" s="22"/>
      <c r="H81" s="22"/>
      <c r="I81" s="22"/>
      <c r="J81" s="22">
        <v>10406</v>
      </c>
      <c r="K81" s="22">
        <v>99</v>
      </c>
      <c r="L81" s="22">
        <v>135</v>
      </c>
      <c r="M81" s="22">
        <v>0</v>
      </c>
      <c r="N81" s="22">
        <v>0</v>
      </c>
      <c r="O81" s="22">
        <v>8</v>
      </c>
      <c r="P81" s="22">
        <v>242</v>
      </c>
      <c r="Q81" s="22">
        <v>2</v>
      </c>
      <c r="R81" s="22">
        <v>0</v>
      </c>
      <c r="S81" s="22">
        <v>0</v>
      </c>
      <c r="T81" s="22">
        <v>0</v>
      </c>
      <c r="U81" s="22">
        <v>0</v>
      </c>
      <c r="V81" s="22"/>
      <c r="W81" s="22"/>
      <c r="X81" s="22"/>
      <c r="Y81" s="22"/>
      <c r="Z81" s="22"/>
      <c r="AA81" s="22">
        <v>19</v>
      </c>
      <c r="AB81" s="22">
        <v>218</v>
      </c>
      <c r="AC81" s="22">
        <v>237</v>
      </c>
      <c r="AD81" s="22">
        <v>430</v>
      </c>
      <c r="AE81" s="22">
        <v>356</v>
      </c>
      <c r="AF81" s="22">
        <v>786</v>
      </c>
      <c r="AG81" s="20" t="s">
        <v>80</v>
      </c>
      <c r="AI81" s="22">
        <v>0</v>
      </c>
      <c r="AJ81" s="22">
        <v>2</v>
      </c>
      <c r="AK81" s="22">
        <v>3</v>
      </c>
      <c r="AL81" s="22">
        <v>3</v>
      </c>
      <c r="AM81" s="22"/>
      <c r="AN81" s="22"/>
      <c r="AO81" s="22"/>
      <c r="AP81" s="22"/>
      <c r="AQ81" s="22"/>
      <c r="AR81" s="22"/>
      <c r="AS81" s="22"/>
      <c r="AT81" s="22"/>
      <c r="AU81" s="22">
        <v>8</v>
      </c>
      <c r="AV81" s="22">
        <v>43</v>
      </c>
      <c r="AW81" s="22">
        <v>113</v>
      </c>
      <c r="AX81" s="22">
        <v>2</v>
      </c>
      <c r="AY81" s="22"/>
      <c r="AZ81" s="22">
        <v>2</v>
      </c>
      <c r="BA81" s="22">
        <v>160</v>
      </c>
      <c r="BB81" s="22">
        <v>279</v>
      </c>
      <c r="BC81" s="20" t="s">
        <v>81</v>
      </c>
      <c r="BD81" s="20">
        <v>2</v>
      </c>
      <c r="BE81" s="20">
        <v>2</v>
      </c>
      <c r="BF81" s="20" t="s">
        <v>136</v>
      </c>
      <c r="BG81" s="20">
        <v>3</v>
      </c>
      <c r="BH81" s="20">
        <v>3</v>
      </c>
      <c r="BI81" s="20" t="s">
        <v>82</v>
      </c>
      <c r="BJ81" s="20">
        <v>0</v>
      </c>
      <c r="BK81" s="20">
        <v>0</v>
      </c>
      <c r="BL81" s="20" t="s">
        <v>82</v>
      </c>
      <c r="BM81" s="22">
        <v>0</v>
      </c>
      <c r="BN81" s="22">
        <v>0</v>
      </c>
      <c r="BO81" s="22">
        <v>4</v>
      </c>
      <c r="BP81" s="22">
        <v>7</v>
      </c>
      <c r="BQ81" s="22">
        <v>2</v>
      </c>
      <c r="BR81" s="22"/>
      <c r="BS81" s="22"/>
      <c r="BT81" s="22"/>
      <c r="BU81" s="22"/>
      <c r="BV81" s="22"/>
      <c r="BW81" s="22"/>
      <c r="BX81" s="25" t="s">
        <v>185</v>
      </c>
      <c r="BY81" s="22">
        <v>31</v>
      </c>
    </row>
    <row r="82" spans="1:77" x14ac:dyDescent="0.25">
      <c r="A82" s="20" t="s">
        <v>100</v>
      </c>
      <c r="B82" s="20" t="s">
        <v>78</v>
      </c>
      <c r="C82" s="20" t="s">
        <v>150</v>
      </c>
      <c r="E82" s="22">
        <v>32</v>
      </c>
      <c r="F82" s="22"/>
      <c r="G82" s="22"/>
      <c r="H82" s="22"/>
      <c r="I82" s="22"/>
      <c r="J82" s="22"/>
      <c r="K82" s="22">
        <v>400</v>
      </c>
      <c r="L82" s="22">
        <v>30</v>
      </c>
      <c r="M82" s="22">
        <v>20</v>
      </c>
      <c r="N82" s="22">
        <v>0</v>
      </c>
      <c r="O82" s="22">
        <v>0</v>
      </c>
      <c r="P82" s="22">
        <v>450</v>
      </c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>
        <v>430</v>
      </c>
      <c r="AB82" s="22">
        <v>20</v>
      </c>
      <c r="AC82" s="22">
        <v>450</v>
      </c>
      <c r="AD82" s="22">
        <v>430</v>
      </c>
      <c r="AE82" s="22">
        <v>20</v>
      </c>
      <c r="AF82" s="22">
        <v>450</v>
      </c>
      <c r="AG82" s="20" t="s">
        <v>80</v>
      </c>
      <c r="AI82" s="22">
        <v>2</v>
      </c>
      <c r="AJ82" s="22">
        <v>0</v>
      </c>
      <c r="AK82" s="22">
        <v>1</v>
      </c>
      <c r="AL82" s="22">
        <v>2</v>
      </c>
      <c r="AM82" s="22"/>
      <c r="AN82" s="22"/>
      <c r="AO82" s="22">
        <v>0</v>
      </c>
      <c r="AP82" s="22">
        <v>1</v>
      </c>
      <c r="AQ82" s="22"/>
      <c r="AR82" s="22"/>
      <c r="AS82" s="22"/>
      <c r="AT82" s="22"/>
      <c r="AU82" s="22">
        <v>6</v>
      </c>
      <c r="AV82" s="22">
        <v>45</v>
      </c>
      <c r="AW82" s="22">
        <v>5</v>
      </c>
      <c r="AX82" s="22">
        <v>3</v>
      </c>
      <c r="AY82" s="22"/>
      <c r="AZ82" s="22"/>
      <c r="BA82" s="22">
        <v>53</v>
      </c>
      <c r="BB82" s="22">
        <v>70</v>
      </c>
      <c r="BM82" s="22"/>
      <c r="BN82" s="22"/>
      <c r="BO82" s="22">
        <v>60</v>
      </c>
      <c r="BP82" s="22">
        <v>8</v>
      </c>
      <c r="BQ82" s="22">
        <v>2</v>
      </c>
      <c r="BR82" s="22"/>
      <c r="BS82" s="22"/>
      <c r="BT82" s="22"/>
      <c r="BU82" s="22"/>
      <c r="BV82" s="22"/>
      <c r="BW82" s="22"/>
      <c r="BX82" s="25" t="s">
        <v>185</v>
      </c>
      <c r="BY82" s="22">
        <v>31</v>
      </c>
    </row>
    <row r="83" spans="1:77" x14ac:dyDescent="0.25">
      <c r="A83" s="20" t="s">
        <v>100</v>
      </c>
      <c r="B83" s="20" t="s">
        <v>90</v>
      </c>
      <c r="C83" s="20" t="s">
        <v>150</v>
      </c>
      <c r="E83" s="22">
        <v>32</v>
      </c>
      <c r="F83" s="22">
        <v>48</v>
      </c>
      <c r="G83" s="22"/>
      <c r="H83" s="22"/>
      <c r="I83" s="22"/>
      <c r="J83" s="22">
        <v>67686</v>
      </c>
      <c r="K83" s="22">
        <v>86</v>
      </c>
      <c r="L83" s="22">
        <v>432</v>
      </c>
      <c r="M83" s="22">
        <v>60</v>
      </c>
      <c r="N83" s="22">
        <v>40</v>
      </c>
      <c r="O83" s="22">
        <v>0</v>
      </c>
      <c r="P83" s="22">
        <v>618</v>
      </c>
      <c r="Q83" s="22">
        <v>1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1052</v>
      </c>
      <c r="AC83" s="22">
        <v>1052</v>
      </c>
      <c r="AD83" s="22">
        <v>8</v>
      </c>
      <c r="AE83" s="22">
        <v>1052</v>
      </c>
      <c r="AF83" s="22">
        <v>1060</v>
      </c>
      <c r="AG83" s="20" t="s">
        <v>84</v>
      </c>
      <c r="AH83" s="20" t="s">
        <v>111</v>
      </c>
      <c r="AI83" s="22">
        <v>6</v>
      </c>
      <c r="AJ83" s="22">
        <v>9</v>
      </c>
      <c r="AK83" s="22">
        <v>22</v>
      </c>
      <c r="AL83" s="22">
        <v>11</v>
      </c>
      <c r="AM83" s="22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48</v>
      </c>
      <c r="AV83" s="22"/>
      <c r="AW83" s="22">
        <v>422</v>
      </c>
      <c r="AX83" s="22">
        <v>57</v>
      </c>
      <c r="AY83" s="22">
        <v>50</v>
      </c>
      <c r="AZ83" s="22"/>
      <c r="BA83" s="22">
        <v>529</v>
      </c>
      <c r="BB83" s="22">
        <v>516</v>
      </c>
      <c r="BC83" s="20" t="s">
        <v>81</v>
      </c>
      <c r="BD83" s="20">
        <v>5</v>
      </c>
      <c r="BE83" s="20">
        <v>5</v>
      </c>
      <c r="BF83" s="20" t="s">
        <v>82</v>
      </c>
      <c r="BG83" s="20">
        <v>0</v>
      </c>
      <c r="BH83" s="20">
        <v>0</v>
      </c>
      <c r="BI83" s="20" t="s">
        <v>82</v>
      </c>
      <c r="BJ83" s="20">
        <v>0</v>
      </c>
      <c r="BK83" s="20">
        <v>0</v>
      </c>
      <c r="BL83" s="20" t="s">
        <v>82</v>
      </c>
      <c r="BM83" s="22">
        <v>0</v>
      </c>
      <c r="BN83" s="22">
        <v>0</v>
      </c>
      <c r="BO83" s="22"/>
      <c r="BP83" s="22">
        <v>70</v>
      </c>
      <c r="BQ83" s="22"/>
      <c r="BR83" s="22"/>
      <c r="BS83" s="22"/>
      <c r="BT83" s="22"/>
      <c r="BU83" s="22"/>
      <c r="BV83" s="22">
        <v>1</v>
      </c>
      <c r="BW83" s="22"/>
      <c r="BX83" s="25" t="s">
        <v>185</v>
      </c>
      <c r="BY83" s="22">
        <v>31</v>
      </c>
    </row>
    <row r="84" spans="1:77" x14ac:dyDescent="0.25">
      <c r="A84" s="20" t="s">
        <v>108</v>
      </c>
      <c r="B84" s="20" t="s">
        <v>78</v>
      </c>
      <c r="C84" s="20" t="s">
        <v>152</v>
      </c>
      <c r="E84" s="22">
        <v>13</v>
      </c>
      <c r="F84" s="22">
        <v>26</v>
      </c>
      <c r="G84" s="22"/>
      <c r="H84" s="22"/>
      <c r="I84" s="22"/>
      <c r="J84" s="22">
        <v>160</v>
      </c>
      <c r="K84" s="22">
        <v>8</v>
      </c>
      <c r="L84" s="22">
        <v>0</v>
      </c>
      <c r="M84" s="22">
        <v>0</v>
      </c>
      <c r="N84" s="22">
        <v>0</v>
      </c>
      <c r="O84" s="22">
        <v>0</v>
      </c>
      <c r="P84" s="22">
        <v>8</v>
      </c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>
        <v>8</v>
      </c>
      <c r="AB84" s="22">
        <v>0</v>
      </c>
      <c r="AC84" s="22">
        <v>8</v>
      </c>
      <c r="AD84" s="22">
        <v>13</v>
      </c>
      <c r="AE84" s="22">
        <v>0</v>
      </c>
      <c r="AF84" s="22">
        <v>13</v>
      </c>
      <c r="AG84" s="20" t="s">
        <v>80</v>
      </c>
      <c r="AI84" s="22">
        <v>2</v>
      </c>
      <c r="AJ84" s="22">
        <v>1</v>
      </c>
      <c r="AK84" s="22">
        <v>2</v>
      </c>
      <c r="AL84" s="22">
        <v>1</v>
      </c>
      <c r="AM84" s="22">
        <v>0</v>
      </c>
      <c r="AN84" s="22">
        <v>0</v>
      </c>
      <c r="AO84" s="22">
        <v>0</v>
      </c>
      <c r="AP84" s="22">
        <v>0</v>
      </c>
      <c r="AQ84" s="22">
        <v>0</v>
      </c>
      <c r="AR84" s="22">
        <v>0</v>
      </c>
      <c r="AS84" s="22">
        <v>0</v>
      </c>
      <c r="AT84" s="22">
        <v>0</v>
      </c>
      <c r="AU84" s="22">
        <v>6</v>
      </c>
      <c r="AV84" s="22"/>
      <c r="AW84" s="22"/>
      <c r="AX84" s="22"/>
      <c r="AY84" s="22"/>
      <c r="AZ84" s="22"/>
      <c r="BA84" s="22">
        <v>0</v>
      </c>
      <c r="BB84" s="22"/>
      <c r="BC84" s="20" t="s">
        <v>81</v>
      </c>
      <c r="BD84" s="20">
        <v>10</v>
      </c>
      <c r="BE84" s="20">
        <v>10</v>
      </c>
      <c r="BF84" s="20" t="s">
        <v>82</v>
      </c>
      <c r="BG84" s="20">
        <v>0</v>
      </c>
      <c r="BH84" s="20">
        <v>0</v>
      </c>
      <c r="BI84" s="20" t="s">
        <v>82</v>
      </c>
      <c r="BJ84" s="20">
        <v>0</v>
      </c>
      <c r="BK84" s="20">
        <v>0</v>
      </c>
      <c r="BL84" s="20" t="s">
        <v>82</v>
      </c>
      <c r="BM84" s="22">
        <v>0</v>
      </c>
      <c r="BN84" s="22">
        <v>0</v>
      </c>
      <c r="BO84" s="22">
        <v>2</v>
      </c>
      <c r="BP84" s="22">
        <v>3</v>
      </c>
      <c r="BQ84" s="22"/>
      <c r="BR84" s="22"/>
      <c r="BS84" s="22"/>
      <c r="BT84" s="22"/>
      <c r="BU84" s="22"/>
      <c r="BV84" s="22"/>
      <c r="BW84" s="22"/>
      <c r="BX84" s="25" t="s">
        <v>185</v>
      </c>
      <c r="BY84" s="22">
        <v>31</v>
      </c>
    </row>
    <row r="85" spans="1:77" x14ac:dyDescent="0.25">
      <c r="A85" s="20" t="s">
        <v>96</v>
      </c>
      <c r="B85" s="20" t="s">
        <v>97</v>
      </c>
      <c r="C85" s="20" t="s">
        <v>153</v>
      </c>
      <c r="E85" s="22">
        <v>7</v>
      </c>
      <c r="F85" s="22">
        <v>13</v>
      </c>
      <c r="G85" s="22"/>
      <c r="H85" s="22"/>
      <c r="I85" s="22"/>
      <c r="J85" s="22">
        <v>1363.79</v>
      </c>
      <c r="K85" s="22">
        <v>1</v>
      </c>
      <c r="L85" s="22">
        <v>10</v>
      </c>
      <c r="M85" s="22">
        <v>0</v>
      </c>
      <c r="N85" s="22">
        <v>1</v>
      </c>
      <c r="O85" s="22">
        <v>0</v>
      </c>
      <c r="P85" s="22">
        <v>12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13</v>
      </c>
      <c r="AB85" s="22">
        <v>10</v>
      </c>
      <c r="AC85" s="22">
        <v>23</v>
      </c>
      <c r="AD85" s="22">
        <v>473</v>
      </c>
      <c r="AE85" s="22">
        <v>11</v>
      </c>
      <c r="AF85" s="22">
        <v>484</v>
      </c>
      <c r="AG85" s="20" t="s">
        <v>84</v>
      </c>
      <c r="AH85" s="20" t="s">
        <v>137</v>
      </c>
      <c r="AI85" s="22">
        <v>1</v>
      </c>
      <c r="AJ85" s="22">
        <v>0</v>
      </c>
      <c r="AK85" s="22">
        <v>2</v>
      </c>
      <c r="AL85" s="22">
        <v>2</v>
      </c>
      <c r="AM85" s="22"/>
      <c r="AN85" s="22"/>
      <c r="AO85" s="22"/>
      <c r="AP85" s="22"/>
      <c r="AQ85" s="22"/>
      <c r="AR85" s="22"/>
      <c r="AS85" s="22">
        <v>2</v>
      </c>
      <c r="AT85" s="22">
        <v>0</v>
      </c>
      <c r="AU85" s="22">
        <v>7</v>
      </c>
      <c r="AV85" s="22"/>
      <c r="AW85" s="22">
        <v>14</v>
      </c>
      <c r="AX85" s="22"/>
      <c r="AY85" s="22">
        <v>1</v>
      </c>
      <c r="AZ85" s="22"/>
      <c r="BA85" s="22">
        <v>15</v>
      </c>
      <c r="BB85" s="22">
        <v>15</v>
      </c>
      <c r="BC85" s="20" t="s">
        <v>81</v>
      </c>
      <c r="BD85" s="20">
        <v>20</v>
      </c>
      <c r="BE85" s="20">
        <v>20</v>
      </c>
      <c r="BF85" s="20" t="s">
        <v>82</v>
      </c>
      <c r="BG85" s="20">
        <v>0</v>
      </c>
      <c r="BH85" s="20">
        <v>0</v>
      </c>
      <c r="BI85" s="20" t="s">
        <v>82</v>
      </c>
      <c r="BJ85" s="20">
        <v>0</v>
      </c>
      <c r="BK85" s="20">
        <v>0</v>
      </c>
      <c r="BL85" s="20" t="s">
        <v>82</v>
      </c>
      <c r="BM85" s="22">
        <v>0</v>
      </c>
      <c r="BN85" s="22">
        <v>0</v>
      </c>
      <c r="BO85" s="22"/>
      <c r="BP85" s="22"/>
      <c r="BQ85" s="22"/>
      <c r="BR85" s="22"/>
      <c r="BS85" s="22"/>
      <c r="BT85" s="22"/>
      <c r="BU85" s="22"/>
      <c r="BV85" s="22"/>
      <c r="BW85" s="22"/>
      <c r="BX85" s="25" t="s">
        <v>185</v>
      </c>
      <c r="BY85" s="22">
        <v>31</v>
      </c>
    </row>
    <row r="86" spans="1:77" x14ac:dyDescent="0.25">
      <c r="A86" s="20" t="s">
        <v>77</v>
      </c>
      <c r="B86" s="20" t="s">
        <v>97</v>
      </c>
      <c r="C86" s="20" t="s">
        <v>150</v>
      </c>
      <c r="E86" s="22">
        <v>255</v>
      </c>
      <c r="F86" s="22">
        <v>510</v>
      </c>
      <c r="G86" s="22"/>
      <c r="H86" s="22"/>
      <c r="I86" s="22"/>
      <c r="J86" s="22">
        <v>479777</v>
      </c>
      <c r="K86" s="22">
        <v>2805</v>
      </c>
      <c r="L86" s="22">
        <v>1921</v>
      </c>
      <c r="M86" s="22">
        <v>0</v>
      </c>
      <c r="N86" s="22">
        <v>0</v>
      </c>
      <c r="O86" s="22">
        <v>0</v>
      </c>
      <c r="P86" s="22">
        <v>4726</v>
      </c>
      <c r="Q86" s="22">
        <v>44</v>
      </c>
      <c r="R86" s="22">
        <v>0</v>
      </c>
      <c r="S86" s="22">
        <v>0</v>
      </c>
      <c r="T86" s="22">
        <v>0</v>
      </c>
      <c r="U86" s="22">
        <v>0</v>
      </c>
      <c r="V86" s="22"/>
      <c r="W86" s="22"/>
      <c r="X86" s="22"/>
      <c r="Y86" s="22"/>
      <c r="Z86" s="22"/>
      <c r="AA86" s="22">
        <v>264</v>
      </c>
      <c r="AB86" s="22">
        <v>2378</v>
      </c>
      <c r="AC86" s="22">
        <v>2642</v>
      </c>
      <c r="AD86" s="22">
        <v>0</v>
      </c>
      <c r="AE86" s="22">
        <v>4253</v>
      </c>
      <c r="AF86" s="22">
        <v>4253</v>
      </c>
      <c r="AG86" s="20" t="s">
        <v>84</v>
      </c>
      <c r="AH86" s="20" t="s">
        <v>104</v>
      </c>
      <c r="AI86" s="22">
        <v>18</v>
      </c>
      <c r="AJ86" s="22">
        <v>43</v>
      </c>
      <c r="AK86" s="22">
        <v>245</v>
      </c>
      <c r="AL86" s="22">
        <v>64</v>
      </c>
      <c r="AM86" s="22"/>
      <c r="AN86" s="22"/>
      <c r="AO86" s="22"/>
      <c r="AP86" s="22"/>
      <c r="AQ86" s="22"/>
      <c r="AR86" s="22"/>
      <c r="AS86" s="22">
        <v>22</v>
      </c>
      <c r="AT86" s="22">
        <v>19</v>
      </c>
      <c r="AU86" s="22">
        <v>411</v>
      </c>
      <c r="AV86" s="22">
        <v>2362</v>
      </c>
      <c r="AW86" s="22">
        <v>1575</v>
      </c>
      <c r="AX86" s="22"/>
      <c r="AY86" s="22"/>
      <c r="AZ86" s="22"/>
      <c r="BA86" s="22">
        <v>3937</v>
      </c>
      <c r="BB86" s="22">
        <v>3937</v>
      </c>
      <c r="BC86" s="20" t="s">
        <v>88</v>
      </c>
      <c r="BD86" s="20">
        <v>2</v>
      </c>
      <c r="BE86" s="20">
        <v>-2</v>
      </c>
      <c r="BF86" s="20" t="s">
        <v>88</v>
      </c>
      <c r="BG86" s="20">
        <v>5</v>
      </c>
      <c r="BH86" s="20">
        <v>-5</v>
      </c>
      <c r="BM86" s="22"/>
      <c r="BN86" s="22"/>
      <c r="BO86" s="22">
        <v>66</v>
      </c>
      <c r="BP86" s="22">
        <v>44</v>
      </c>
      <c r="BQ86" s="22"/>
      <c r="BR86" s="22"/>
      <c r="BS86" s="22"/>
      <c r="BT86" s="22">
        <v>1</v>
      </c>
      <c r="BU86" s="22"/>
      <c r="BV86" s="22"/>
      <c r="BW86" s="22"/>
      <c r="BX86" s="25" t="s">
        <v>185</v>
      </c>
      <c r="BY86" s="22">
        <v>31</v>
      </c>
    </row>
    <row r="87" spans="1:77" x14ac:dyDescent="0.25">
      <c r="A87" s="20" t="s">
        <v>77</v>
      </c>
      <c r="B87" s="20" t="s">
        <v>90</v>
      </c>
      <c r="C87" s="20" t="s">
        <v>150</v>
      </c>
      <c r="E87" s="22">
        <v>141</v>
      </c>
      <c r="F87" s="22">
        <v>190</v>
      </c>
      <c r="G87" s="22"/>
      <c r="H87" s="22"/>
      <c r="I87" s="22"/>
      <c r="J87" s="22">
        <v>194400</v>
      </c>
      <c r="K87" s="22"/>
      <c r="L87" s="22"/>
      <c r="M87" s="22"/>
      <c r="N87" s="22"/>
      <c r="O87" s="22"/>
      <c r="P87" s="22">
        <v>0</v>
      </c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>
        <v>0</v>
      </c>
      <c r="AD87" s="22">
        <v>16</v>
      </c>
      <c r="AE87" s="22">
        <v>0</v>
      </c>
      <c r="AF87" s="22">
        <v>16</v>
      </c>
      <c r="AG87" s="20" t="s">
        <v>84</v>
      </c>
      <c r="AH87" s="20" t="s">
        <v>138</v>
      </c>
      <c r="AI87" s="22">
        <v>6</v>
      </c>
      <c r="AJ87" s="22">
        <v>10</v>
      </c>
      <c r="AK87" s="22">
        <v>13</v>
      </c>
      <c r="AL87" s="22">
        <v>15</v>
      </c>
      <c r="AM87" s="22"/>
      <c r="AN87" s="22"/>
      <c r="AO87" s="22"/>
      <c r="AP87" s="22"/>
      <c r="AQ87" s="22"/>
      <c r="AR87" s="22"/>
      <c r="AS87" s="22"/>
      <c r="AT87" s="22"/>
      <c r="AU87" s="22">
        <v>44</v>
      </c>
      <c r="AV87" s="22"/>
      <c r="AW87" s="22"/>
      <c r="AX87" s="22"/>
      <c r="AY87" s="22"/>
      <c r="AZ87" s="22"/>
      <c r="BA87" s="22">
        <v>0</v>
      </c>
      <c r="BB87" s="22">
        <v>1270</v>
      </c>
      <c r="BM87" s="22"/>
      <c r="BN87" s="22"/>
      <c r="BO87" s="22"/>
      <c r="BP87" s="22"/>
      <c r="BQ87" s="22"/>
      <c r="BR87" s="22"/>
      <c r="BS87" s="22"/>
      <c r="BT87" s="22">
        <v>1</v>
      </c>
      <c r="BU87" s="22"/>
      <c r="BV87" s="22">
        <v>1</v>
      </c>
      <c r="BW87" s="22"/>
      <c r="BX87" s="25" t="s">
        <v>185</v>
      </c>
      <c r="BY87" s="22">
        <v>31</v>
      </c>
    </row>
    <row r="88" spans="1:77" x14ac:dyDescent="0.25">
      <c r="A88" s="20" t="s">
        <v>96</v>
      </c>
      <c r="B88" s="20" t="s">
        <v>78</v>
      </c>
      <c r="C88" s="20" t="s">
        <v>154</v>
      </c>
      <c r="E88" s="22">
        <v>279</v>
      </c>
      <c r="F88" s="22">
        <v>372</v>
      </c>
      <c r="G88" s="22"/>
      <c r="H88" s="22"/>
      <c r="I88" s="22"/>
      <c r="J88" s="22">
        <v>409.38</v>
      </c>
      <c r="K88" s="22">
        <v>10</v>
      </c>
      <c r="L88" s="22">
        <v>2</v>
      </c>
      <c r="M88" s="22">
        <v>0</v>
      </c>
      <c r="N88" s="22">
        <v>0</v>
      </c>
      <c r="O88" s="22">
        <v>0</v>
      </c>
      <c r="P88" s="22">
        <v>12</v>
      </c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>
        <v>10</v>
      </c>
      <c r="AB88" s="22">
        <v>2</v>
      </c>
      <c r="AC88" s="22">
        <v>12</v>
      </c>
      <c r="AD88" s="22">
        <v>10</v>
      </c>
      <c r="AE88" s="22">
        <v>2</v>
      </c>
      <c r="AF88" s="22">
        <v>12</v>
      </c>
      <c r="AG88" s="20" t="s">
        <v>80</v>
      </c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>
        <v>0</v>
      </c>
      <c r="AV88" s="22">
        <v>10</v>
      </c>
      <c r="AW88" s="22">
        <v>2</v>
      </c>
      <c r="AX88" s="22"/>
      <c r="AY88" s="22"/>
      <c r="AZ88" s="22"/>
      <c r="BA88" s="22">
        <v>12</v>
      </c>
      <c r="BB88" s="22">
        <v>2</v>
      </c>
      <c r="BC88" s="20" t="s">
        <v>81</v>
      </c>
      <c r="BD88" s="20">
        <v>5</v>
      </c>
      <c r="BE88" s="20">
        <v>5</v>
      </c>
      <c r="BF88" s="20" t="s">
        <v>82</v>
      </c>
      <c r="BG88" s="20">
        <v>0</v>
      </c>
      <c r="BH88" s="20">
        <v>0</v>
      </c>
      <c r="BI88" s="20" t="s">
        <v>82</v>
      </c>
      <c r="BJ88" s="20">
        <v>0</v>
      </c>
      <c r="BK88" s="20">
        <v>0</v>
      </c>
      <c r="BL88" s="20" t="s">
        <v>82</v>
      </c>
      <c r="BM88" s="22">
        <v>0</v>
      </c>
      <c r="BN88" s="22">
        <v>0</v>
      </c>
      <c r="BO88" s="22">
        <v>4</v>
      </c>
      <c r="BP88" s="22"/>
      <c r="BQ88" s="22"/>
      <c r="BR88" s="22"/>
      <c r="BS88" s="22"/>
      <c r="BT88" s="22"/>
      <c r="BU88" s="22"/>
      <c r="BV88" s="22"/>
      <c r="BW88" s="22"/>
      <c r="BX88" s="25" t="s">
        <v>185</v>
      </c>
      <c r="BY88" s="22">
        <v>31</v>
      </c>
    </row>
    <row r="89" spans="1:77" x14ac:dyDescent="0.25">
      <c r="A89" s="20" t="s">
        <v>96</v>
      </c>
      <c r="B89" s="20" t="s">
        <v>78</v>
      </c>
      <c r="C89" s="20" t="s">
        <v>152</v>
      </c>
      <c r="E89" s="22">
        <v>6</v>
      </c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>
        <v>0</v>
      </c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>
        <v>0</v>
      </c>
      <c r="AD89" s="22">
        <v>5</v>
      </c>
      <c r="AE89" s="22">
        <v>0</v>
      </c>
      <c r="AF89" s="22">
        <v>5</v>
      </c>
      <c r="AG89" s="20" t="s">
        <v>80</v>
      </c>
      <c r="AI89" s="22">
        <v>0</v>
      </c>
      <c r="AJ89" s="22">
        <v>1</v>
      </c>
      <c r="AK89" s="22">
        <v>1</v>
      </c>
      <c r="AL89" s="22">
        <v>1</v>
      </c>
      <c r="AM89" s="22"/>
      <c r="AN89" s="22"/>
      <c r="AO89" s="22"/>
      <c r="AP89" s="22"/>
      <c r="AQ89" s="22">
        <v>1</v>
      </c>
      <c r="AR89" s="22">
        <v>0</v>
      </c>
      <c r="AS89" s="22">
        <v>1</v>
      </c>
      <c r="AT89" s="22">
        <v>1</v>
      </c>
      <c r="AU89" s="22">
        <v>6</v>
      </c>
      <c r="AV89" s="22"/>
      <c r="AW89" s="22"/>
      <c r="AX89" s="22"/>
      <c r="AY89" s="22"/>
      <c r="AZ89" s="22"/>
      <c r="BA89" s="22">
        <v>0</v>
      </c>
      <c r="BB89" s="22"/>
      <c r="BC89" s="20" t="s">
        <v>81</v>
      </c>
      <c r="BD89" s="20">
        <v>50</v>
      </c>
      <c r="BE89" s="20">
        <v>50</v>
      </c>
      <c r="BM89" s="22"/>
      <c r="BN89" s="22"/>
      <c r="BO89" s="22">
        <v>3</v>
      </c>
      <c r="BP89" s="22">
        <v>2</v>
      </c>
      <c r="BQ89" s="22">
        <v>1</v>
      </c>
      <c r="BR89" s="22"/>
      <c r="BS89" s="22"/>
      <c r="BT89" s="22"/>
      <c r="BU89" s="22"/>
      <c r="BV89" s="22"/>
      <c r="BW89" s="22"/>
      <c r="BX89" s="25" t="s">
        <v>185</v>
      </c>
      <c r="BY89" s="22">
        <v>31</v>
      </c>
    </row>
    <row r="90" spans="1:77" x14ac:dyDescent="0.25">
      <c r="A90" s="20" t="s">
        <v>100</v>
      </c>
      <c r="B90" s="20" t="s">
        <v>78</v>
      </c>
      <c r="C90" s="20" t="s">
        <v>150</v>
      </c>
      <c r="E90" s="22">
        <v>24</v>
      </c>
      <c r="F90" s="22">
        <v>45</v>
      </c>
      <c r="G90" s="22"/>
      <c r="H90" s="22"/>
      <c r="I90" s="22"/>
      <c r="J90" s="22">
        <v>15000</v>
      </c>
      <c r="K90" s="22">
        <v>40</v>
      </c>
      <c r="L90" s="22">
        <v>110</v>
      </c>
      <c r="M90" s="22">
        <v>10</v>
      </c>
      <c r="N90" s="22">
        <v>0</v>
      </c>
      <c r="O90" s="22">
        <v>0</v>
      </c>
      <c r="P90" s="22">
        <v>160</v>
      </c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>
        <v>5</v>
      </c>
      <c r="AB90" s="22">
        <v>145</v>
      </c>
      <c r="AC90" s="22">
        <v>150</v>
      </c>
      <c r="AD90" s="22">
        <v>1620</v>
      </c>
      <c r="AE90" s="22">
        <v>145</v>
      </c>
      <c r="AF90" s="22">
        <v>1765</v>
      </c>
      <c r="AG90" s="20" t="s">
        <v>80</v>
      </c>
      <c r="AI90" s="22">
        <v>1</v>
      </c>
      <c r="AJ90" s="22">
        <v>0</v>
      </c>
      <c r="AK90" s="22">
        <v>2</v>
      </c>
      <c r="AL90" s="22">
        <v>3</v>
      </c>
      <c r="AM90" s="22"/>
      <c r="AN90" s="22"/>
      <c r="AO90" s="22">
        <v>2</v>
      </c>
      <c r="AP90" s="22">
        <v>3</v>
      </c>
      <c r="AQ90" s="22"/>
      <c r="AR90" s="22"/>
      <c r="AS90" s="22"/>
      <c r="AT90" s="22"/>
      <c r="AU90" s="22">
        <v>11</v>
      </c>
      <c r="AV90" s="22">
        <v>70</v>
      </c>
      <c r="AW90" s="22">
        <v>80</v>
      </c>
      <c r="AX90" s="22">
        <v>5</v>
      </c>
      <c r="AY90" s="22"/>
      <c r="AZ90" s="22"/>
      <c r="BA90" s="22">
        <v>155</v>
      </c>
      <c r="BB90" s="22">
        <v>3</v>
      </c>
      <c r="BC90" s="20" t="s">
        <v>81</v>
      </c>
      <c r="BD90" s="20">
        <v>5</v>
      </c>
      <c r="BE90" s="20">
        <v>5</v>
      </c>
      <c r="BF90" s="20" t="s">
        <v>136</v>
      </c>
      <c r="BG90" s="20">
        <v>8</v>
      </c>
      <c r="BH90" s="20">
        <v>8</v>
      </c>
      <c r="BI90" s="20" t="s">
        <v>82</v>
      </c>
      <c r="BJ90" s="20">
        <v>0</v>
      </c>
      <c r="BK90" s="20">
        <v>0</v>
      </c>
      <c r="BL90" s="20" t="s">
        <v>82</v>
      </c>
      <c r="BM90" s="22">
        <v>0</v>
      </c>
      <c r="BN90" s="22">
        <v>0</v>
      </c>
      <c r="BO90" s="22">
        <v>5</v>
      </c>
      <c r="BP90" s="22">
        <v>10</v>
      </c>
      <c r="BQ90" s="22"/>
      <c r="BR90" s="22"/>
      <c r="BS90" s="22"/>
      <c r="BT90" s="22"/>
      <c r="BU90" s="22"/>
      <c r="BV90" s="22"/>
      <c r="BW90" s="22"/>
      <c r="BX90" s="25" t="s">
        <v>185</v>
      </c>
      <c r="BY90" s="22">
        <v>31</v>
      </c>
    </row>
    <row r="91" spans="1:77" x14ac:dyDescent="0.25">
      <c r="A91" s="20" t="s">
        <v>83</v>
      </c>
      <c r="B91" s="20" t="s">
        <v>90</v>
      </c>
      <c r="C91" s="20" t="s">
        <v>150</v>
      </c>
      <c r="E91" s="22">
        <v>152</v>
      </c>
      <c r="F91" s="22">
        <v>316</v>
      </c>
      <c r="G91" s="22"/>
      <c r="H91" s="22"/>
      <c r="I91" s="22"/>
      <c r="J91" s="22"/>
      <c r="K91" s="22">
        <v>2627</v>
      </c>
      <c r="L91" s="22">
        <v>183</v>
      </c>
      <c r="M91" s="22">
        <v>198</v>
      </c>
      <c r="N91" s="22">
        <v>0</v>
      </c>
      <c r="O91" s="22">
        <v>0</v>
      </c>
      <c r="P91" s="22">
        <v>3008</v>
      </c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>
        <v>1620</v>
      </c>
      <c r="AB91" s="22">
        <v>710</v>
      </c>
      <c r="AC91" s="22">
        <v>2330</v>
      </c>
      <c r="AD91" s="22">
        <v>1620</v>
      </c>
      <c r="AE91" s="22">
        <v>710</v>
      </c>
      <c r="AF91" s="22">
        <v>2330</v>
      </c>
      <c r="AG91" s="20" t="s">
        <v>84</v>
      </c>
      <c r="AH91" s="20" t="s">
        <v>111</v>
      </c>
      <c r="AI91" s="22">
        <v>3</v>
      </c>
      <c r="AJ91" s="22">
        <v>1</v>
      </c>
      <c r="AK91" s="22">
        <v>36</v>
      </c>
      <c r="AL91" s="22">
        <v>27</v>
      </c>
      <c r="AM91" s="22"/>
      <c r="AN91" s="22"/>
      <c r="AO91" s="22"/>
      <c r="AP91" s="22"/>
      <c r="AQ91" s="22"/>
      <c r="AR91" s="22"/>
      <c r="AS91" s="22"/>
      <c r="AT91" s="22"/>
      <c r="AU91" s="22">
        <v>67</v>
      </c>
      <c r="AV91" s="22">
        <v>583</v>
      </c>
      <c r="AW91" s="22">
        <v>420</v>
      </c>
      <c r="AX91" s="22">
        <v>129</v>
      </c>
      <c r="AY91" s="22"/>
      <c r="AZ91" s="22"/>
      <c r="BA91" s="22">
        <v>1132</v>
      </c>
      <c r="BB91" s="22"/>
      <c r="BC91" s="20" t="s">
        <v>81</v>
      </c>
      <c r="BD91" s="20">
        <v>5</v>
      </c>
      <c r="BE91" s="20">
        <v>5</v>
      </c>
      <c r="BF91" s="20" t="s">
        <v>136</v>
      </c>
      <c r="BG91" s="20">
        <v>5</v>
      </c>
      <c r="BH91" s="20">
        <v>5</v>
      </c>
      <c r="BI91" s="20" t="s">
        <v>82</v>
      </c>
      <c r="BJ91" s="20">
        <v>0</v>
      </c>
      <c r="BK91" s="20">
        <v>0</v>
      </c>
      <c r="BL91" s="20" t="s">
        <v>82</v>
      </c>
      <c r="BM91" s="22">
        <v>0</v>
      </c>
      <c r="BN91" s="22">
        <v>0</v>
      </c>
      <c r="BO91" s="22">
        <v>200</v>
      </c>
      <c r="BP91" s="22">
        <v>20</v>
      </c>
      <c r="BQ91" s="22">
        <v>20</v>
      </c>
      <c r="BR91" s="22"/>
      <c r="BS91" s="22"/>
      <c r="BT91" s="22"/>
      <c r="BU91" s="22"/>
      <c r="BV91" s="22">
        <v>20</v>
      </c>
      <c r="BW91" s="22"/>
      <c r="BX91" s="25" t="s">
        <v>185</v>
      </c>
      <c r="BY91" s="22">
        <v>31</v>
      </c>
    </row>
    <row r="92" spans="1:77" x14ac:dyDescent="0.25">
      <c r="A92" s="20" t="s">
        <v>83</v>
      </c>
      <c r="B92" s="20" t="s">
        <v>78</v>
      </c>
      <c r="C92" s="20" t="s">
        <v>150</v>
      </c>
      <c r="E92" s="22">
        <v>40</v>
      </c>
      <c r="F92" s="22">
        <v>80</v>
      </c>
      <c r="G92" s="22"/>
      <c r="H92" s="22"/>
      <c r="I92" s="22"/>
      <c r="J92" s="22"/>
      <c r="K92" s="22">
        <v>40</v>
      </c>
      <c r="L92" s="22">
        <v>40</v>
      </c>
      <c r="M92" s="22">
        <v>30</v>
      </c>
      <c r="N92" s="22">
        <v>0</v>
      </c>
      <c r="O92" s="22">
        <v>0</v>
      </c>
      <c r="P92" s="22">
        <v>110</v>
      </c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>
        <v>70</v>
      </c>
      <c r="AB92" s="22">
        <v>70</v>
      </c>
      <c r="AC92" s="22">
        <v>140</v>
      </c>
      <c r="AD92" s="22">
        <v>70</v>
      </c>
      <c r="AE92" s="22">
        <v>70</v>
      </c>
      <c r="AF92" s="22">
        <v>140</v>
      </c>
      <c r="AG92" s="20" t="s">
        <v>80</v>
      </c>
      <c r="AH92" s="20" t="s">
        <v>139</v>
      </c>
      <c r="AI92" s="22">
        <v>1</v>
      </c>
      <c r="AJ92" s="22">
        <v>2</v>
      </c>
      <c r="AK92" s="22">
        <v>3</v>
      </c>
      <c r="AL92" s="22">
        <v>0</v>
      </c>
      <c r="AM92" s="22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6</v>
      </c>
      <c r="AV92" s="22"/>
      <c r="AW92" s="22"/>
      <c r="AX92" s="22"/>
      <c r="AY92" s="22"/>
      <c r="AZ92" s="22"/>
      <c r="BA92" s="22">
        <v>0</v>
      </c>
      <c r="BB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5" t="s">
        <v>185</v>
      </c>
      <c r="BY92" s="22">
        <v>31</v>
      </c>
    </row>
    <row r="93" spans="1:77" x14ac:dyDescent="0.25">
      <c r="A93" s="20" t="s">
        <v>83</v>
      </c>
      <c r="B93" s="20" t="s">
        <v>78</v>
      </c>
      <c r="C93" s="20" t="s">
        <v>150</v>
      </c>
      <c r="E93" s="22">
        <v>28</v>
      </c>
      <c r="F93" s="22">
        <v>80</v>
      </c>
      <c r="G93" s="22"/>
      <c r="H93" s="22"/>
      <c r="I93" s="22"/>
      <c r="J93" s="22">
        <v>18309.16</v>
      </c>
      <c r="K93" s="22">
        <v>286</v>
      </c>
      <c r="L93" s="22">
        <v>63</v>
      </c>
      <c r="M93" s="22">
        <v>0</v>
      </c>
      <c r="N93" s="22">
        <v>12</v>
      </c>
      <c r="O93" s="22">
        <v>0</v>
      </c>
      <c r="P93" s="22">
        <v>361</v>
      </c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>
        <v>14</v>
      </c>
      <c r="AB93" s="22">
        <v>4</v>
      </c>
      <c r="AC93" s="22">
        <v>18</v>
      </c>
      <c r="AD93" s="22">
        <v>14</v>
      </c>
      <c r="AE93" s="22">
        <v>4</v>
      </c>
      <c r="AF93" s="22">
        <v>18</v>
      </c>
      <c r="AG93" s="20" t="s">
        <v>80</v>
      </c>
      <c r="AH93" s="20" t="s">
        <v>139</v>
      </c>
      <c r="AI93" s="22">
        <v>1</v>
      </c>
      <c r="AJ93" s="22">
        <v>2</v>
      </c>
      <c r="AK93" s="22">
        <v>1</v>
      </c>
      <c r="AL93" s="22">
        <v>2</v>
      </c>
      <c r="AM93" s="22"/>
      <c r="AN93" s="22"/>
      <c r="AO93" s="22"/>
      <c r="AP93" s="22"/>
      <c r="AQ93" s="22"/>
      <c r="AR93" s="22"/>
      <c r="AS93" s="22"/>
      <c r="AT93" s="22"/>
      <c r="AU93" s="22">
        <v>6</v>
      </c>
      <c r="AV93" s="22">
        <v>7</v>
      </c>
      <c r="AW93" s="22">
        <v>5</v>
      </c>
      <c r="AX93" s="22"/>
      <c r="AY93" s="22"/>
      <c r="AZ93" s="22"/>
      <c r="BA93" s="22">
        <v>12</v>
      </c>
      <c r="BB93" s="22">
        <v>12</v>
      </c>
      <c r="BC93" s="20" t="s">
        <v>81</v>
      </c>
      <c r="BD93" s="20">
        <v>5</v>
      </c>
      <c r="BE93" s="20">
        <v>5</v>
      </c>
      <c r="BF93" s="20" t="s">
        <v>136</v>
      </c>
      <c r="BG93" s="20">
        <v>7</v>
      </c>
      <c r="BH93" s="20">
        <v>7</v>
      </c>
      <c r="BI93" s="20" t="s">
        <v>81</v>
      </c>
      <c r="BJ93" s="20">
        <v>8</v>
      </c>
      <c r="BK93" s="20">
        <v>8</v>
      </c>
      <c r="BL93" s="20" t="s">
        <v>81</v>
      </c>
      <c r="BM93" s="22">
        <v>8</v>
      </c>
      <c r="BN93" s="22">
        <v>8</v>
      </c>
      <c r="BO93" s="22">
        <v>10</v>
      </c>
      <c r="BP93" s="22">
        <v>3</v>
      </c>
      <c r="BQ93" s="22"/>
      <c r="BR93" s="22">
        <v>2</v>
      </c>
      <c r="BS93" s="22"/>
      <c r="BT93" s="22"/>
      <c r="BU93" s="22"/>
      <c r="BV93" s="22"/>
      <c r="BW93" s="22"/>
      <c r="BX93" s="25" t="s">
        <v>185</v>
      </c>
      <c r="BY93" s="22">
        <v>31</v>
      </c>
    </row>
    <row r="94" spans="1:77" x14ac:dyDescent="0.25">
      <c r="A94" s="20" t="s">
        <v>117</v>
      </c>
      <c r="B94" s="20" t="s">
        <v>78</v>
      </c>
      <c r="C94" s="20" t="s">
        <v>150</v>
      </c>
      <c r="E94" s="22">
        <v>40</v>
      </c>
      <c r="F94" s="22"/>
      <c r="G94" s="22"/>
      <c r="H94" s="22"/>
      <c r="I94" s="22"/>
      <c r="J94" s="22"/>
      <c r="K94" s="22">
        <v>40</v>
      </c>
      <c r="L94" s="22">
        <v>0</v>
      </c>
      <c r="M94" s="22">
        <v>0</v>
      </c>
      <c r="N94" s="22">
        <v>0</v>
      </c>
      <c r="O94" s="22">
        <v>0</v>
      </c>
      <c r="P94" s="22">
        <v>40</v>
      </c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>
        <v>3</v>
      </c>
      <c r="AB94" s="22">
        <v>2</v>
      </c>
      <c r="AC94" s="22">
        <v>5</v>
      </c>
      <c r="AD94" s="22">
        <v>14</v>
      </c>
      <c r="AE94" s="22">
        <v>2</v>
      </c>
      <c r="AF94" s="22">
        <v>16</v>
      </c>
      <c r="AG94" s="20" t="s">
        <v>84</v>
      </c>
      <c r="AH94" s="20" t="s">
        <v>118</v>
      </c>
      <c r="AI94" s="22">
        <v>2</v>
      </c>
      <c r="AJ94" s="22">
        <v>4</v>
      </c>
      <c r="AK94" s="22"/>
      <c r="AL94" s="22"/>
      <c r="AM94" s="22">
        <v>2</v>
      </c>
      <c r="AN94" s="22">
        <v>4</v>
      </c>
      <c r="AO94" s="22"/>
      <c r="AP94" s="22"/>
      <c r="AQ94" s="22">
        <v>0</v>
      </c>
      <c r="AR94" s="22">
        <v>1</v>
      </c>
      <c r="AS94" s="22"/>
      <c r="AT94" s="22"/>
      <c r="AU94" s="22">
        <v>13</v>
      </c>
      <c r="AV94" s="22">
        <v>2</v>
      </c>
      <c r="AW94" s="22"/>
      <c r="AX94" s="22"/>
      <c r="AY94" s="22"/>
      <c r="AZ94" s="22"/>
      <c r="BA94" s="22">
        <v>2</v>
      </c>
      <c r="BB94" s="22">
        <v>2</v>
      </c>
      <c r="BC94" s="20" t="s">
        <v>81</v>
      </c>
      <c r="BD94" s="20">
        <v>10</v>
      </c>
      <c r="BE94" s="20">
        <v>10</v>
      </c>
      <c r="BF94" s="20" t="s">
        <v>136</v>
      </c>
      <c r="BG94" s="20">
        <v>20</v>
      </c>
      <c r="BH94" s="20">
        <v>20</v>
      </c>
      <c r="BI94" s="20" t="s">
        <v>81</v>
      </c>
      <c r="BJ94" s="20">
        <v>2</v>
      </c>
      <c r="BK94" s="20">
        <v>2</v>
      </c>
      <c r="BL94" s="20" t="s">
        <v>81</v>
      </c>
      <c r="BM94" s="22">
        <v>2</v>
      </c>
      <c r="BN94" s="22">
        <v>2</v>
      </c>
      <c r="BO94" s="22">
        <v>10</v>
      </c>
      <c r="BP94" s="22"/>
      <c r="BQ94" s="22"/>
      <c r="BR94" s="22"/>
      <c r="BS94" s="22"/>
      <c r="BT94" s="22"/>
      <c r="BU94" s="22"/>
      <c r="BV94" s="22"/>
      <c r="BW94" s="22"/>
      <c r="BX94" s="25" t="s">
        <v>185</v>
      </c>
      <c r="BY94" s="22">
        <v>31</v>
      </c>
    </row>
    <row r="95" spans="1:77" x14ac:dyDescent="0.25">
      <c r="A95" s="20" t="s">
        <v>77</v>
      </c>
      <c r="B95" s="20" t="s">
        <v>90</v>
      </c>
      <c r="C95" s="20" t="s">
        <v>150</v>
      </c>
      <c r="E95" s="22">
        <v>44</v>
      </c>
      <c r="F95" s="22">
        <v>80</v>
      </c>
      <c r="G95" s="22"/>
      <c r="H95" s="22"/>
      <c r="I95" s="22"/>
      <c r="J95" s="22">
        <v>37430.589999999997</v>
      </c>
      <c r="K95" s="22">
        <v>232</v>
      </c>
      <c r="L95" s="22">
        <v>437</v>
      </c>
      <c r="M95" s="22">
        <v>0</v>
      </c>
      <c r="N95" s="22">
        <v>0</v>
      </c>
      <c r="O95" s="22">
        <v>0</v>
      </c>
      <c r="P95" s="22">
        <v>669</v>
      </c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>
        <v>14</v>
      </c>
      <c r="AB95" s="22">
        <v>1084</v>
      </c>
      <c r="AC95" s="22">
        <v>1098</v>
      </c>
      <c r="AD95" s="22">
        <v>14</v>
      </c>
      <c r="AE95" s="22">
        <v>1084</v>
      </c>
      <c r="AF95" s="22">
        <v>1098</v>
      </c>
      <c r="AG95" s="20" t="s">
        <v>80</v>
      </c>
      <c r="AH95" s="20" t="s">
        <v>139</v>
      </c>
      <c r="AI95" s="22">
        <v>0</v>
      </c>
      <c r="AJ95" s="22">
        <v>2</v>
      </c>
      <c r="AK95" s="22">
        <v>11</v>
      </c>
      <c r="AL95" s="22">
        <v>7</v>
      </c>
      <c r="AM95" s="22"/>
      <c r="AN95" s="22"/>
      <c r="AO95" s="22"/>
      <c r="AP95" s="22"/>
      <c r="AQ95" s="22"/>
      <c r="AR95" s="22"/>
      <c r="AS95" s="22"/>
      <c r="AT95" s="22"/>
      <c r="AU95" s="22">
        <v>20</v>
      </c>
      <c r="AV95" s="22">
        <v>184</v>
      </c>
      <c r="AW95" s="22">
        <v>346</v>
      </c>
      <c r="AX95" s="22"/>
      <c r="AY95" s="22"/>
      <c r="AZ95" s="22"/>
      <c r="BA95" s="22">
        <v>530</v>
      </c>
      <c r="BB95" s="22">
        <v>1033</v>
      </c>
      <c r="BC95" s="20" t="s">
        <v>88</v>
      </c>
      <c r="BD95" s="20">
        <v>2</v>
      </c>
      <c r="BE95" s="20">
        <v>-2</v>
      </c>
      <c r="BF95" s="20" t="s">
        <v>82</v>
      </c>
      <c r="BG95" s="20">
        <v>0</v>
      </c>
      <c r="BH95" s="20">
        <v>0</v>
      </c>
      <c r="BI95" s="20" t="s">
        <v>82</v>
      </c>
      <c r="BJ95" s="20">
        <v>0</v>
      </c>
      <c r="BK95" s="20">
        <v>0</v>
      </c>
      <c r="BL95" s="20" t="s">
        <v>82</v>
      </c>
      <c r="BM95" s="22">
        <v>0</v>
      </c>
      <c r="BN95" s="22">
        <v>0</v>
      </c>
      <c r="BO95" s="22">
        <v>10</v>
      </c>
      <c r="BP95" s="22">
        <v>13</v>
      </c>
      <c r="BQ95" s="22"/>
      <c r="BR95" s="22"/>
      <c r="BS95" s="22"/>
      <c r="BT95" s="22"/>
      <c r="BU95" s="22"/>
      <c r="BV95" s="22"/>
      <c r="BW95" s="22"/>
      <c r="BX95" s="25" t="s">
        <v>185</v>
      </c>
      <c r="BY95" s="22">
        <v>31</v>
      </c>
    </row>
    <row r="96" spans="1:77" x14ac:dyDescent="0.25">
      <c r="A96" s="20" t="s">
        <v>96</v>
      </c>
      <c r="B96" s="20" t="s">
        <v>78</v>
      </c>
      <c r="C96" s="20" t="s">
        <v>150</v>
      </c>
      <c r="E96" s="22">
        <v>18</v>
      </c>
      <c r="F96" s="22"/>
      <c r="G96" s="22"/>
      <c r="H96" s="22"/>
      <c r="I96" s="22"/>
      <c r="J96" s="22">
        <v>14482.13</v>
      </c>
      <c r="K96" s="22"/>
      <c r="L96" s="22"/>
      <c r="M96" s="22"/>
      <c r="N96" s="22"/>
      <c r="O96" s="22"/>
      <c r="P96" s="22">
        <v>0</v>
      </c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>
        <v>0</v>
      </c>
      <c r="AD96" s="22">
        <v>6</v>
      </c>
      <c r="AE96" s="22">
        <v>0</v>
      </c>
      <c r="AF96" s="22">
        <v>6</v>
      </c>
      <c r="AG96" s="20" t="s">
        <v>80</v>
      </c>
      <c r="AH96" s="20" t="s">
        <v>139</v>
      </c>
      <c r="AI96" s="22">
        <v>2</v>
      </c>
      <c r="AJ96" s="22">
        <v>4</v>
      </c>
      <c r="AK96" s="22">
        <v>1</v>
      </c>
      <c r="AL96" s="22">
        <v>2</v>
      </c>
      <c r="AM96" s="22"/>
      <c r="AN96" s="22"/>
      <c r="AO96" s="22"/>
      <c r="AP96" s="22"/>
      <c r="AQ96" s="22"/>
      <c r="AR96" s="22"/>
      <c r="AS96" s="22"/>
      <c r="AT96" s="22"/>
      <c r="AU96" s="22">
        <v>9</v>
      </c>
      <c r="AV96" s="22"/>
      <c r="AW96" s="22"/>
      <c r="AX96" s="22"/>
      <c r="AY96" s="22"/>
      <c r="AZ96" s="22"/>
      <c r="BA96" s="22">
        <v>0</v>
      </c>
      <c r="BB96" s="22"/>
      <c r="BI96" s="20" t="s">
        <v>82</v>
      </c>
      <c r="BJ96" s="20">
        <v>0</v>
      </c>
      <c r="BK96" s="20">
        <v>0</v>
      </c>
      <c r="BL96" s="20" t="s">
        <v>82</v>
      </c>
      <c r="BM96" s="22">
        <v>0</v>
      </c>
      <c r="BN96" s="22">
        <v>0</v>
      </c>
      <c r="BO96" s="22">
        <v>10</v>
      </c>
      <c r="BP96" s="22"/>
      <c r="BQ96" s="22"/>
      <c r="BR96" s="22"/>
      <c r="BS96" s="22"/>
      <c r="BT96" s="22"/>
      <c r="BU96" s="22"/>
      <c r="BV96" s="22"/>
      <c r="BW96" s="22"/>
      <c r="BX96" s="25" t="s">
        <v>185</v>
      </c>
      <c r="BY96" s="22">
        <v>31</v>
      </c>
    </row>
    <row r="97" spans="1:77" x14ac:dyDescent="0.25">
      <c r="A97" s="20" t="s">
        <v>100</v>
      </c>
      <c r="B97" s="20" t="s">
        <v>97</v>
      </c>
      <c r="C97" s="20" t="s">
        <v>150</v>
      </c>
      <c r="E97" s="22">
        <v>10</v>
      </c>
      <c r="F97" s="22">
        <v>26</v>
      </c>
      <c r="G97" s="22"/>
      <c r="H97" s="22"/>
      <c r="I97" s="22"/>
      <c r="J97" s="22"/>
      <c r="K97" s="22">
        <v>0</v>
      </c>
      <c r="L97" s="22">
        <v>130</v>
      </c>
      <c r="M97" s="22">
        <v>5</v>
      </c>
      <c r="N97" s="22">
        <v>0</v>
      </c>
      <c r="O97" s="22">
        <v>0</v>
      </c>
      <c r="P97" s="22">
        <v>135</v>
      </c>
      <c r="Q97" s="22">
        <v>0</v>
      </c>
      <c r="R97" s="22">
        <v>8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5</v>
      </c>
      <c r="Y97" s="22">
        <v>0</v>
      </c>
      <c r="Z97" s="22">
        <v>0</v>
      </c>
      <c r="AA97" s="22">
        <v>6</v>
      </c>
      <c r="AB97" s="22">
        <v>50</v>
      </c>
      <c r="AC97" s="22">
        <v>56</v>
      </c>
      <c r="AD97" s="22">
        <v>0</v>
      </c>
      <c r="AE97" s="22">
        <v>120</v>
      </c>
      <c r="AF97" s="22">
        <v>120</v>
      </c>
      <c r="AG97" s="20" t="s">
        <v>84</v>
      </c>
      <c r="AH97" s="20" t="s">
        <v>140</v>
      </c>
      <c r="AI97" s="22">
        <v>2</v>
      </c>
      <c r="AJ97" s="22">
        <v>2</v>
      </c>
      <c r="AK97" s="22">
        <v>5</v>
      </c>
      <c r="AL97" s="22">
        <v>2</v>
      </c>
      <c r="AM97" s="22"/>
      <c r="AN97" s="22"/>
      <c r="AO97" s="22"/>
      <c r="AP97" s="22"/>
      <c r="AQ97" s="22"/>
      <c r="AR97" s="22"/>
      <c r="AS97" s="22"/>
      <c r="AT97" s="22"/>
      <c r="AU97" s="22">
        <v>11</v>
      </c>
      <c r="AV97" s="22"/>
      <c r="AW97" s="22">
        <v>150</v>
      </c>
      <c r="AX97" s="22"/>
      <c r="AY97" s="22"/>
      <c r="AZ97" s="22"/>
      <c r="BA97" s="22">
        <v>150</v>
      </c>
      <c r="BB97" s="22">
        <v>150</v>
      </c>
      <c r="BC97" s="20" t="s">
        <v>81</v>
      </c>
      <c r="BD97" s="20">
        <v>5</v>
      </c>
      <c r="BE97" s="20">
        <v>5</v>
      </c>
      <c r="BF97" s="20" t="s">
        <v>136</v>
      </c>
      <c r="BG97" s="20">
        <v>5</v>
      </c>
      <c r="BH97" s="20">
        <v>5</v>
      </c>
      <c r="BI97" s="20" t="s">
        <v>82</v>
      </c>
      <c r="BJ97" s="20">
        <v>0</v>
      </c>
      <c r="BK97" s="20">
        <v>0</v>
      </c>
      <c r="BL97" s="20" t="s">
        <v>82</v>
      </c>
      <c r="BM97" s="22">
        <v>0</v>
      </c>
      <c r="BN97" s="22">
        <v>0</v>
      </c>
      <c r="BO97" s="22"/>
      <c r="BP97" s="22">
        <v>10</v>
      </c>
      <c r="BQ97" s="22"/>
      <c r="BR97" s="22"/>
      <c r="BS97" s="22"/>
      <c r="BT97" s="22"/>
      <c r="BU97" s="22"/>
      <c r="BV97" s="22"/>
      <c r="BW97" s="22"/>
      <c r="BX97" s="25" t="s">
        <v>185</v>
      </c>
      <c r="BY97" s="22">
        <v>31</v>
      </c>
    </row>
    <row r="98" spans="1:77" x14ac:dyDescent="0.25">
      <c r="A98" s="20" t="s">
        <v>108</v>
      </c>
      <c r="B98" s="20" t="s">
        <v>78</v>
      </c>
      <c r="C98" s="20" t="s">
        <v>152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>
        <v>0</v>
      </c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>
        <v>0</v>
      </c>
      <c r="AD98" s="22">
        <v>25</v>
      </c>
      <c r="AE98" s="22">
        <v>0</v>
      </c>
      <c r="AF98" s="22">
        <v>25</v>
      </c>
      <c r="AG98" s="20" t="s">
        <v>80</v>
      </c>
      <c r="AH98" s="20" t="s">
        <v>139</v>
      </c>
      <c r="AI98" s="22">
        <v>3</v>
      </c>
      <c r="AJ98" s="22">
        <v>0</v>
      </c>
      <c r="AK98" s="22">
        <v>2</v>
      </c>
      <c r="AL98" s="22">
        <v>2</v>
      </c>
      <c r="AM98" s="22"/>
      <c r="AN98" s="22"/>
      <c r="AO98" s="22"/>
      <c r="AP98" s="22"/>
      <c r="AQ98" s="22"/>
      <c r="AR98" s="22"/>
      <c r="AS98" s="22"/>
      <c r="AT98" s="22"/>
      <c r="AU98" s="22">
        <v>7</v>
      </c>
      <c r="AV98" s="22"/>
      <c r="AW98" s="22"/>
      <c r="AX98" s="22"/>
      <c r="AY98" s="22"/>
      <c r="AZ98" s="22"/>
      <c r="BA98" s="22">
        <v>0</v>
      </c>
      <c r="BB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5" t="s">
        <v>185</v>
      </c>
      <c r="BY98" s="22">
        <v>31</v>
      </c>
    </row>
    <row r="99" spans="1:77" x14ac:dyDescent="0.25">
      <c r="A99" s="20" t="s">
        <v>96</v>
      </c>
      <c r="B99" s="20" t="s">
        <v>78</v>
      </c>
      <c r="C99" s="20" t="s">
        <v>154</v>
      </c>
      <c r="E99" s="22">
        <v>5</v>
      </c>
      <c r="F99" s="22">
        <v>5</v>
      </c>
      <c r="G99" s="22"/>
      <c r="H99" s="22"/>
      <c r="I99" s="22"/>
      <c r="J99" s="22">
        <v>199.69</v>
      </c>
      <c r="K99" s="22">
        <v>29</v>
      </c>
      <c r="L99" s="22">
        <v>0</v>
      </c>
      <c r="M99" s="22">
        <v>0</v>
      </c>
      <c r="N99" s="22">
        <v>0</v>
      </c>
      <c r="O99" s="22">
        <v>0</v>
      </c>
      <c r="P99" s="22">
        <v>29</v>
      </c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>
        <v>3</v>
      </c>
      <c r="AB99" s="22">
        <v>4</v>
      </c>
      <c r="AC99" s="22">
        <v>7</v>
      </c>
      <c r="AD99" s="22">
        <v>60</v>
      </c>
      <c r="AE99" s="22">
        <v>4</v>
      </c>
      <c r="AF99" s="22">
        <v>64</v>
      </c>
      <c r="AG99" s="20" t="s">
        <v>80</v>
      </c>
      <c r="AH99" s="20" t="s">
        <v>139</v>
      </c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>
        <v>0</v>
      </c>
      <c r="AV99" s="22">
        <v>4</v>
      </c>
      <c r="AW99" s="22"/>
      <c r="AX99" s="22"/>
      <c r="AY99" s="22"/>
      <c r="AZ99" s="22"/>
      <c r="BA99" s="22">
        <v>4</v>
      </c>
      <c r="BB99" s="22">
        <v>32</v>
      </c>
      <c r="BC99" s="20" t="s">
        <v>82</v>
      </c>
      <c r="BD99" s="20">
        <v>0</v>
      </c>
      <c r="BE99" s="20">
        <v>0</v>
      </c>
      <c r="BF99" s="20" t="s">
        <v>82</v>
      </c>
      <c r="BG99" s="20">
        <v>0</v>
      </c>
      <c r="BH99" s="20">
        <v>0</v>
      </c>
      <c r="BI99" s="20" t="s">
        <v>82</v>
      </c>
      <c r="BJ99" s="20">
        <v>0</v>
      </c>
      <c r="BK99" s="20">
        <v>0</v>
      </c>
      <c r="BL99" s="20" t="s">
        <v>82</v>
      </c>
      <c r="BM99" s="22">
        <v>0</v>
      </c>
      <c r="BN99" s="22">
        <v>0</v>
      </c>
      <c r="BO99" s="22"/>
      <c r="BP99" s="22"/>
      <c r="BQ99" s="22"/>
      <c r="BR99" s="22"/>
      <c r="BS99" s="22"/>
      <c r="BT99" s="22"/>
      <c r="BU99" s="22"/>
      <c r="BV99" s="22"/>
      <c r="BW99" s="22"/>
      <c r="BX99" s="25" t="s">
        <v>185</v>
      </c>
      <c r="BY99" s="22">
        <v>31</v>
      </c>
    </row>
    <row r="100" spans="1:77" x14ac:dyDescent="0.25">
      <c r="A100" s="20" t="s">
        <v>89</v>
      </c>
      <c r="B100" s="20" t="s">
        <v>90</v>
      </c>
      <c r="C100" s="20" t="s">
        <v>152</v>
      </c>
      <c r="E100" s="22">
        <v>17</v>
      </c>
      <c r="F100" s="22">
        <v>42</v>
      </c>
      <c r="G100" s="22"/>
      <c r="H100" s="22"/>
      <c r="I100" s="22"/>
      <c r="J100" s="22">
        <v>3299.15</v>
      </c>
      <c r="K100" s="22">
        <v>14</v>
      </c>
      <c r="L100" s="22">
        <v>9</v>
      </c>
      <c r="M100" s="22">
        <v>0</v>
      </c>
      <c r="N100" s="22">
        <v>0</v>
      </c>
      <c r="O100" s="22">
        <v>0</v>
      </c>
      <c r="P100" s="22">
        <v>23</v>
      </c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>
        <v>60</v>
      </c>
      <c r="AB100" s="22">
        <v>1</v>
      </c>
      <c r="AC100" s="22">
        <v>61</v>
      </c>
      <c r="AD100" s="22">
        <v>60</v>
      </c>
      <c r="AE100" s="22">
        <v>1</v>
      </c>
      <c r="AF100" s="22">
        <v>61</v>
      </c>
      <c r="AG100" s="20" t="s">
        <v>84</v>
      </c>
      <c r="AH100" s="20" t="s">
        <v>141</v>
      </c>
      <c r="AI100" s="22"/>
      <c r="AJ100" s="22"/>
      <c r="AK100" s="22"/>
      <c r="AL100" s="22"/>
      <c r="AM100" s="22"/>
      <c r="AN100" s="22"/>
      <c r="AO100" s="22"/>
      <c r="AP100" s="22"/>
      <c r="AQ100" s="22">
        <v>1</v>
      </c>
      <c r="AR100" s="22">
        <v>0</v>
      </c>
      <c r="AS100" s="22">
        <v>3</v>
      </c>
      <c r="AT100" s="22">
        <v>3</v>
      </c>
      <c r="AU100" s="22">
        <v>7</v>
      </c>
      <c r="AV100" s="22"/>
      <c r="AW100" s="22"/>
      <c r="AX100" s="22"/>
      <c r="AY100" s="22"/>
      <c r="AZ100" s="22">
        <v>1</v>
      </c>
      <c r="BA100" s="22">
        <v>0</v>
      </c>
      <c r="BB100" s="22">
        <v>1</v>
      </c>
      <c r="BC100" s="20" t="s">
        <v>81</v>
      </c>
      <c r="BD100" s="20">
        <v>25</v>
      </c>
      <c r="BE100" s="20">
        <v>25</v>
      </c>
      <c r="BF100" s="20" t="s">
        <v>82</v>
      </c>
      <c r="BG100" s="20">
        <v>0</v>
      </c>
      <c r="BH100" s="20">
        <v>0</v>
      </c>
      <c r="BI100" s="20" t="s">
        <v>82</v>
      </c>
      <c r="BJ100" s="20">
        <v>0</v>
      </c>
      <c r="BK100" s="20">
        <v>0</v>
      </c>
      <c r="BL100" s="20" t="s">
        <v>82</v>
      </c>
      <c r="BM100" s="22">
        <v>0</v>
      </c>
      <c r="BN100" s="22">
        <v>0</v>
      </c>
      <c r="BO100" s="22"/>
      <c r="BP100" s="22"/>
      <c r="BQ100" s="22"/>
      <c r="BR100" s="22"/>
      <c r="BS100" s="22">
        <v>14</v>
      </c>
      <c r="BT100" s="22"/>
      <c r="BU100" s="22"/>
      <c r="BV100" s="22"/>
      <c r="BW100" s="22"/>
      <c r="BX100" s="25" t="s">
        <v>185</v>
      </c>
      <c r="BY100" s="22">
        <v>31</v>
      </c>
    </row>
    <row r="101" spans="1:77" x14ac:dyDescent="0.25">
      <c r="A101" s="20" t="s">
        <v>83</v>
      </c>
      <c r="B101" s="20" t="s">
        <v>78</v>
      </c>
      <c r="C101" s="20" t="s">
        <v>152</v>
      </c>
      <c r="E101" s="22">
        <v>5</v>
      </c>
      <c r="F101" s="22">
        <v>14</v>
      </c>
      <c r="G101" s="22"/>
      <c r="H101" s="22"/>
      <c r="I101" s="22"/>
      <c r="J101" s="22">
        <v>160</v>
      </c>
      <c r="K101" s="22">
        <v>2</v>
      </c>
      <c r="L101" s="22">
        <v>0</v>
      </c>
      <c r="M101" s="22">
        <v>0</v>
      </c>
      <c r="N101" s="22">
        <v>0</v>
      </c>
      <c r="O101" s="22">
        <v>0</v>
      </c>
      <c r="P101" s="22">
        <v>2</v>
      </c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>
        <v>0</v>
      </c>
      <c r="AB101" s="22">
        <v>2</v>
      </c>
      <c r="AC101" s="22">
        <v>2</v>
      </c>
      <c r="AD101" s="22">
        <v>0</v>
      </c>
      <c r="AE101" s="22">
        <v>2</v>
      </c>
      <c r="AF101" s="22">
        <v>2</v>
      </c>
      <c r="AG101" s="20" t="s">
        <v>80</v>
      </c>
      <c r="AH101" s="20" t="s">
        <v>139</v>
      </c>
      <c r="AI101" s="22">
        <v>0</v>
      </c>
      <c r="AJ101" s="22">
        <v>1</v>
      </c>
      <c r="AK101" s="22">
        <v>1</v>
      </c>
      <c r="AL101" s="22">
        <v>0</v>
      </c>
      <c r="AM101" s="22"/>
      <c r="AN101" s="22"/>
      <c r="AO101" s="22"/>
      <c r="AP101" s="22"/>
      <c r="AQ101" s="22"/>
      <c r="AR101" s="22"/>
      <c r="AS101" s="22">
        <v>3</v>
      </c>
      <c r="AT101" s="22">
        <v>2</v>
      </c>
      <c r="AU101" s="22">
        <v>7</v>
      </c>
      <c r="AV101" s="22"/>
      <c r="AW101" s="22"/>
      <c r="AX101" s="22"/>
      <c r="AY101" s="22"/>
      <c r="AZ101" s="22"/>
      <c r="BA101" s="22">
        <v>0</v>
      </c>
      <c r="BB101" s="22"/>
      <c r="BC101" s="20" t="s">
        <v>82</v>
      </c>
      <c r="BD101" s="20">
        <v>0</v>
      </c>
      <c r="BE101" s="20">
        <v>0</v>
      </c>
      <c r="BF101" s="20" t="s">
        <v>82</v>
      </c>
      <c r="BG101" s="20">
        <v>0</v>
      </c>
      <c r="BH101" s="20">
        <v>0</v>
      </c>
      <c r="BI101" s="20" t="s">
        <v>82</v>
      </c>
      <c r="BJ101" s="20">
        <v>0</v>
      </c>
      <c r="BK101" s="20">
        <v>0</v>
      </c>
      <c r="BL101" s="20" t="s">
        <v>82</v>
      </c>
      <c r="BM101" s="22">
        <v>0</v>
      </c>
      <c r="BN101" s="22">
        <v>0</v>
      </c>
      <c r="BO101" s="22">
        <v>2</v>
      </c>
      <c r="BP101" s="22">
        <v>2</v>
      </c>
      <c r="BQ101" s="22">
        <v>1</v>
      </c>
      <c r="BR101" s="22"/>
      <c r="BS101" s="22"/>
      <c r="BT101" s="22"/>
      <c r="BU101" s="22"/>
      <c r="BV101" s="22">
        <v>1</v>
      </c>
      <c r="BW101" s="22"/>
      <c r="BX101" s="25" t="s">
        <v>185</v>
      </c>
      <c r="BY101" s="22">
        <v>31</v>
      </c>
    </row>
    <row r="102" spans="1:77" x14ac:dyDescent="0.25">
      <c r="A102" s="20" t="s">
        <v>77</v>
      </c>
      <c r="B102" s="20" t="s">
        <v>78</v>
      </c>
      <c r="C102" s="20" t="s">
        <v>150</v>
      </c>
      <c r="E102" s="22">
        <v>340</v>
      </c>
      <c r="F102" s="22">
        <v>600</v>
      </c>
      <c r="G102" s="22"/>
      <c r="H102" s="22"/>
      <c r="I102" s="22"/>
      <c r="J102" s="22">
        <v>7500</v>
      </c>
      <c r="K102" s="22">
        <v>94</v>
      </c>
      <c r="L102" s="22">
        <v>86</v>
      </c>
      <c r="M102" s="22">
        <v>0</v>
      </c>
      <c r="N102" s="22">
        <v>0</v>
      </c>
      <c r="O102" s="22">
        <v>0</v>
      </c>
      <c r="P102" s="22">
        <v>180</v>
      </c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>
        <v>0</v>
      </c>
      <c r="AD102" s="22">
        <v>0</v>
      </c>
      <c r="AE102" s="22">
        <v>0</v>
      </c>
      <c r="AF102" s="22">
        <v>0</v>
      </c>
      <c r="AG102" s="20" t="s">
        <v>84</v>
      </c>
      <c r="AH102" s="20" t="s">
        <v>142</v>
      </c>
      <c r="AI102" s="22">
        <v>4</v>
      </c>
      <c r="AJ102" s="22">
        <v>3</v>
      </c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>
        <v>7</v>
      </c>
      <c r="AV102" s="22">
        <v>8</v>
      </c>
      <c r="AW102" s="22">
        <v>10</v>
      </c>
      <c r="AX102" s="22"/>
      <c r="AY102" s="22"/>
      <c r="AZ102" s="22"/>
      <c r="BA102" s="22">
        <v>18</v>
      </c>
      <c r="BB102" s="22"/>
      <c r="BC102" s="20" t="s">
        <v>88</v>
      </c>
      <c r="BD102" s="20">
        <v>20</v>
      </c>
      <c r="BE102" s="20">
        <v>-20</v>
      </c>
      <c r="BF102" s="20" t="s">
        <v>88</v>
      </c>
      <c r="BG102" s="20">
        <v>20</v>
      </c>
      <c r="BH102" s="20">
        <v>-20</v>
      </c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5" t="s">
        <v>185</v>
      </c>
      <c r="BY102" s="22">
        <v>31</v>
      </c>
    </row>
    <row r="103" spans="1:77" x14ac:dyDescent="0.25">
      <c r="A103" s="20" t="s">
        <v>77</v>
      </c>
      <c r="B103" s="20" t="s">
        <v>90</v>
      </c>
      <c r="C103" s="20" t="s">
        <v>150</v>
      </c>
      <c r="E103" s="22">
        <v>55</v>
      </c>
      <c r="F103" s="22">
        <v>90</v>
      </c>
      <c r="G103" s="22"/>
      <c r="H103" s="22"/>
      <c r="I103" s="22"/>
      <c r="J103" s="22">
        <v>41675.94</v>
      </c>
      <c r="K103" s="22">
        <v>400</v>
      </c>
      <c r="L103" s="22">
        <v>294</v>
      </c>
      <c r="M103" s="22">
        <v>0</v>
      </c>
      <c r="N103" s="22">
        <v>0</v>
      </c>
      <c r="O103" s="22">
        <v>0</v>
      </c>
      <c r="P103" s="22">
        <v>694</v>
      </c>
      <c r="Q103" s="22">
        <v>3</v>
      </c>
      <c r="R103" s="22">
        <v>0</v>
      </c>
      <c r="S103" s="22">
        <v>0</v>
      </c>
      <c r="T103" s="22">
        <v>0</v>
      </c>
      <c r="U103" s="22">
        <v>0</v>
      </c>
      <c r="V103" s="22"/>
      <c r="W103" s="22"/>
      <c r="X103" s="22"/>
      <c r="Y103" s="22"/>
      <c r="Z103" s="22"/>
      <c r="AA103" s="22"/>
      <c r="AB103" s="22"/>
      <c r="AC103" s="22">
        <v>0</v>
      </c>
      <c r="AD103" s="22">
        <v>0</v>
      </c>
      <c r="AE103" s="22">
        <v>0</v>
      </c>
      <c r="AF103" s="22">
        <v>0</v>
      </c>
      <c r="AG103" s="20" t="s">
        <v>84</v>
      </c>
      <c r="AH103" s="20" t="s">
        <v>104</v>
      </c>
      <c r="AI103" s="22">
        <v>4</v>
      </c>
      <c r="AJ103" s="22">
        <v>5</v>
      </c>
      <c r="AK103" s="22">
        <v>5</v>
      </c>
      <c r="AL103" s="22">
        <v>4</v>
      </c>
      <c r="AM103" s="22"/>
      <c r="AN103" s="22"/>
      <c r="AO103" s="22"/>
      <c r="AP103" s="22"/>
      <c r="AQ103" s="22"/>
      <c r="AR103" s="22"/>
      <c r="AS103" s="22"/>
      <c r="AT103" s="22"/>
      <c r="AU103" s="22">
        <v>18</v>
      </c>
      <c r="AV103" s="22">
        <v>988</v>
      </c>
      <c r="AW103" s="22">
        <v>226</v>
      </c>
      <c r="AX103" s="22"/>
      <c r="AY103" s="22"/>
      <c r="AZ103" s="22"/>
      <c r="BA103" s="22">
        <v>1214</v>
      </c>
      <c r="BB103" s="22">
        <v>1214</v>
      </c>
      <c r="BC103" s="20" t="s">
        <v>81</v>
      </c>
      <c r="BD103" s="20">
        <v>25</v>
      </c>
      <c r="BE103" s="20">
        <v>25</v>
      </c>
      <c r="BF103" s="20" t="s">
        <v>136</v>
      </c>
      <c r="BG103" s="20">
        <v>10</v>
      </c>
      <c r="BH103" s="20">
        <v>10</v>
      </c>
      <c r="BI103" s="20" t="s">
        <v>82</v>
      </c>
      <c r="BJ103" s="20">
        <v>0</v>
      </c>
      <c r="BK103" s="20">
        <v>0</v>
      </c>
      <c r="BL103" s="20" t="s">
        <v>82</v>
      </c>
      <c r="BM103" s="22">
        <v>0</v>
      </c>
      <c r="BN103" s="22">
        <v>0</v>
      </c>
      <c r="BO103" s="22">
        <v>30</v>
      </c>
      <c r="BP103" s="22">
        <v>20</v>
      </c>
      <c r="BQ103" s="22"/>
      <c r="BR103" s="22"/>
      <c r="BS103" s="22"/>
      <c r="BT103" s="22"/>
      <c r="BU103" s="22"/>
      <c r="BV103" s="22"/>
      <c r="BW103" s="22"/>
      <c r="BX103" s="25" t="s">
        <v>185</v>
      </c>
      <c r="BY103" s="22">
        <v>31</v>
      </c>
    </row>
    <row r="104" spans="1:77" x14ac:dyDescent="0.25">
      <c r="A104" s="20" t="s">
        <v>77</v>
      </c>
      <c r="B104" s="20" t="s">
        <v>78</v>
      </c>
      <c r="C104" s="20" t="s">
        <v>150</v>
      </c>
      <c r="E104" s="22">
        <v>16</v>
      </c>
      <c r="F104" s="22">
        <v>34</v>
      </c>
      <c r="G104" s="22"/>
      <c r="H104" s="22"/>
      <c r="I104" s="22"/>
      <c r="J104" s="22">
        <v>2233</v>
      </c>
      <c r="K104" s="22">
        <v>94</v>
      </c>
      <c r="L104" s="22">
        <v>23</v>
      </c>
      <c r="M104" s="22">
        <v>0</v>
      </c>
      <c r="N104" s="22">
        <v>0</v>
      </c>
      <c r="O104" s="22">
        <v>0</v>
      </c>
      <c r="P104" s="22">
        <v>117</v>
      </c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>
        <v>0</v>
      </c>
      <c r="AD104" s="22">
        <v>0</v>
      </c>
      <c r="AE104" s="22">
        <v>0</v>
      </c>
      <c r="AF104" s="22">
        <v>0</v>
      </c>
      <c r="AG104" s="20" t="s">
        <v>80</v>
      </c>
      <c r="AH104" s="20" t="s">
        <v>139</v>
      </c>
      <c r="AI104" s="22">
        <v>1</v>
      </c>
      <c r="AJ104" s="22">
        <v>2</v>
      </c>
      <c r="AK104" s="22"/>
      <c r="AL104" s="22"/>
      <c r="AM104" s="22">
        <v>1</v>
      </c>
      <c r="AN104" s="22">
        <v>2</v>
      </c>
      <c r="AO104" s="22"/>
      <c r="AP104" s="22"/>
      <c r="AQ104" s="22"/>
      <c r="AR104" s="22"/>
      <c r="AS104" s="22"/>
      <c r="AT104" s="22"/>
      <c r="AU104" s="22">
        <v>6</v>
      </c>
      <c r="AV104" s="22"/>
      <c r="AW104" s="22"/>
      <c r="AX104" s="22"/>
      <c r="AY104" s="22"/>
      <c r="AZ104" s="22"/>
      <c r="BA104" s="22">
        <v>0</v>
      </c>
      <c r="BB104" s="22"/>
      <c r="BM104" s="22"/>
      <c r="BN104" s="22"/>
      <c r="BO104" s="22">
        <v>10</v>
      </c>
      <c r="BP104" s="22">
        <v>3</v>
      </c>
      <c r="BQ104" s="22">
        <v>2</v>
      </c>
      <c r="BR104" s="22"/>
      <c r="BS104" s="22"/>
      <c r="BT104" s="22"/>
      <c r="BU104" s="22"/>
      <c r="BV104" s="22"/>
      <c r="BW104" s="22"/>
      <c r="BX104" s="25" t="s">
        <v>185</v>
      </c>
      <c r="BY104" s="22">
        <v>31</v>
      </c>
    </row>
    <row r="105" spans="1:77" x14ac:dyDescent="0.25">
      <c r="A105" s="20" t="s">
        <v>108</v>
      </c>
      <c r="B105" s="20" t="s">
        <v>90</v>
      </c>
      <c r="C105" s="20" t="s">
        <v>153</v>
      </c>
      <c r="E105" s="22">
        <v>6</v>
      </c>
      <c r="F105" s="22">
        <v>25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>
        <v>0</v>
      </c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>
        <v>0</v>
      </c>
      <c r="AD105" s="22">
        <v>50</v>
      </c>
      <c r="AE105" s="22">
        <v>0</v>
      </c>
      <c r="AF105" s="22">
        <v>50</v>
      </c>
      <c r="AG105" s="20" t="s">
        <v>80</v>
      </c>
      <c r="AH105" s="20" t="s">
        <v>139</v>
      </c>
      <c r="AI105" s="22">
        <v>0</v>
      </c>
      <c r="AJ105" s="22">
        <v>1</v>
      </c>
      <c r="AK105" s="22">
        <v>1</v>
      </c>
      <c r="AL105" s="22">
        <v>1</v>
      </c>
      <c r="AM105" s="22"/>
      <c r="AN105" s="22"/>
      <c r="AO105" s="22"/>
      <c r="AP105" s="22"/>
      <c r="AQ105" s="22"/>
      <c r="AR105" s="22"/>
      <c r="AS105" s="22">
        <v>1</v>
      </c>
      <c r="AT105" s="22">
        <v>1</v>
      </c>
      <c r="AU105" s="22">
        <v>5</v>
      </c>
      <c r="AV105" s="22"/>
      <c r="AW105" s="22"/>
      <c r="AX105" s="22"/>
      <c r="AY105" s="22"/>
      <c r="AZ105" s="22"/>
      <c r="BA105" s="22">
        <v>0</v>
      </c>
      <c r="BB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>
        <v>1</v>
      </c>
      <c r="BW105" s="22"/>
      <c r="BX105" s="25" t="s">
        <v>185</v>
      </c>
      <c r="BY105" s="22">
        <v>31</v>
      </c>
    </row>
    <row r="106" spans="1:77" x14ac:dyDescent="0.25">
      <c r="A106" s="20" t="s">
        <v>100</v>
      </c>
      <c r="B106" s="20" t="s">
        <v>78</v>
      </c>
      <c r="C106" s="20" t="s">
        <v>150</v>
      </c>
      <c r="E106" s="22">
        <v>31</v>
      </c>
      <c r="F106" s="22">
        <v>65</v>
      </c>
      <c r="G106" s="22"/>
      <c r="H106" s="22"/>
      <c r="I106" s="22"/>
      <c r="J106" s="22">
        <v>16000</v>
      </c>
      <c r="K106" s="22">
        <v>80</v>
      </c>
      <c r="L106" s="22">
        <v>120</v>
      </c>
      <c r="M106" s="22">
        <v>45</v>
      </c>
      <c r="N106" s="22">
        <v>20</v>
      </c>
      <c r="O106" s="22">
        <v>21</v>
      </c>
      <c r="P106" s="22">
        <v>286</v>
      </c>
      <c r="Q106" s="22">
        <v>3</v>
      </c>
      <c r="R106" s="22">
        <v>0</v>
      </c>
      <c r="S106" s="22">
        <v>0</v>
      </c>
      <c r="T106" s="22">
        <v>0</v>
      </c>
      <c r="U106" s="22">
        <v>0</v>
      </c>
      <c r="V106" s="22"/>
      <c r="W106" s="22"/>
      <c r="X106" s="22"/>
      <c r="Y106" s="22"/>
      <c r="Z106" s="22"/>
      <c r="AA106" s="22">
        <v>17</v>
      </c>
      <c r="AB106" s="22">
        <v>244</v>
      </c>
      <c r="AC106" s="22">
        <v>261</v>
      </c>
      <c r="AD106" s="22">
        <v>17</v>
      </c>
      <c r="AE106" s="22">
        <v>244</v>
      </c>
      <c r="AF106" s="22">
        <v>261</v>
      </c>
      <c r="AG106" s="20" t="s">
        <v>84</v>
      </c>
      <c r="AH106" s="20" t="s">
        <v>143</v>
      </c>
      <c r="AI106" s="22">
        <v>0</v>
      </c>
      <c r="AJ106" s="22">
        <v>4</v>
      </c>
      <c r="AK106" s="22">
        <v>10</v>
      </c>
      <c r="AL106" s="22">
        <v>6</v>
      </c>
      <c r="AM106" s="22"/>
      <c r="AN106" s="22"/>
      <c r="AO106" s="22"/>
      <c r="AP106" s="22"/>
      <c r="AQ106" s="22"/>
      <c r="AR106" s="22"/>
      <c r="AS106" s="22"/>
      <c r="AT106" s="22"/>
      <c r="AU106" s="22">
        <v>20</v>
      </c>
      <c r="AV106" s="22">
        <v>73</v>
      </c>
      <c r="AW106" s="22">
        <v>112</v>
      </c>
      <c r="AX106" s="22">
        <v>25</v>
      </c>
      <c r="AY106" s="22">
        <v>12</v>
      </c>
      <c r="AZ106" s="22">
        <v>12</v>
      </c>
      <c r="BA106" s="22">
        <v>234</v>
      </c>
      <c r="BB106" s="22">
        <v>125</v>
      </c>
      <c r="BC106" s="20" t="s">
        <v>82</v>
      </c>
      <c r="BD106" s="20">
        <v>0</v>
      </c>
      <c r="BE106" s="20">
        <v>0</v>
      </c>
      <c r="BF106" s="20" t="s">
        <v>82</v>
      </c>
      <c r="BG106" s="20">
        <v>5</v>
      </c>
      <c r="BH106" s="20">
        <v>0</v>
      </c>
      <c r="BI106" s="20" t="s">
        <v>82</v>
      </c>
      <c r="BJ106" s="20">
        <v>0</v>
      </c>
      <c r="BK106" s="20">
        <v>0</v>
      </c>
      <c r="BL106" s="20" t="s">
        <v>82</v>
      </c>
      <c r="BM106" s="22">
        <v>0</v>
      </c>
      <c r="BN106" s="22">
        <v>0</v>
      </c>
      <c r="BO106" s="22">
        <v>20</v>
      </c>
      <c r="BP106" s="22">
        <v>40</v>
      </c>
      <c r="BQ106" s="22">
        <v>20</v>
      </c>
      <c r="BR106" s="22">
        <v>10</v>
      </c>
      <c r="BS106" s="22">
        <v>10</v>
      </c>
      <c r="BT106" s="22"/>
      <c r="BU106" s="22"/>
      <c r="BV106" s="22">
        <v>1</v>
      </c>
      <c r="BW106" s="22"/>
      <c r="BX106" s="25" t="s">
        <v>185</v>
      </c>
      <c r="BY106" s="22">
        <v>31</v>
      </c>
    </row>
    <row r="107" spans="1:77" x14ac:dyDescent="0.25">
      <c r="A107" s="20" t="s">
        <v>77</v>
      </c>
      <c r="B107" s="20" t="s">
        <v>90</v>
      </c>
      <c r="C107" s="20" t="s">
        <v>150</v>
      </c>
      <c r="E107" s="22">
        <v>100</v>
      </c>
      <c r="F107" s="22">
        <v>147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>
        <v>0</v>
      </c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>
        <v>0</v>
      </c>
      <c r="AD107" s="22">
        <v>0</v>
      </c>
      <c r="AE107" s="22">
        <v>0</v>
      </c>
      <c r="AF107" s="22">
        <v>0</v>
      </c>
      <c r="AG107" s="20" t="s">
        <v>84</v>
      </c>
      <c r="AH107" s="20" t="s">
        <v>104</v>
      </c>
      <c r="AI107" s="22">
        <v>4</v>
      </c>
      <c r="AJ107" s="22">
        <v>7</v>
      </c>
      <c r="AK107" s="22">
        <v>33</v>
      </c>
      <c r="AL107" s="22">
        <v>13</v>
      </c>
      <c r="AM107" s="22"/>
      <c r="AN107" s="22"/>
      <c r="AO107" s="22"/>
      <c r="AP107" s="22"/>
      <c r="AQ107" s="22"/>
      <c r="AR107" s="22"/>
      <c r="AS107" s="22"/>
      <c r="AT107" s="22"/>
      <c r="AU107" s="22">
        <v>57</v>
      </c>
      <c r="AV107" s="22"/>
      <c r="AW107" s="22"/>
      <c r="AX107" s="22"/>
      <c r="AY107" s="22"/>
      <c r="AZ107" s="22"/>
      <c r="BA107" s="22">
        <v>0</v>
      </c>
      <c r="BB107" s="22">
        <v>1235</v>
      </c>
      <c r="BC107" s="20" t="s">
        <v>81</v>
      </c>
      <c r="BD107" s="20">
        <v>5</v>
      </c>
      <c r="BE107" s="20">
        <v>5</v>
      </c>
      <c r="BF107" s="20" t="s">
        <v>82</v>
      </c>
      <c r="BG107" s="20">
        <v>0</v>
      </c>
      <c r="BH107" s="20">
        <v>0</v>
      </c>
      <c r="BI107" s="20" t="s">
        <v>82</v>
      </c>
      <c r="BJ107" s="20">
        <v>0</v>
      </c>
      <c r="BK107" s="20">
        <v>0</v>
      </c>
      <c r="BL107" s="20" t="s">
        <v>82</v>
      </c>
      <c r="BM107" s="22">
        <v>0</v>
      </c>
      <c r="BN107" s="22">
        <v>0</v>
      </c>
      <c r="BO107" s="22">
        <v>26</v>
      </c>
      <c r="BP107" s="22"/>
      <c r="BQ107" s="22"/>
      <c r="BR107" s="22"/>
      <c r="BS107" s="22"/>
      <c r="BT107" s="22"/>
      <c r="BU107" s="22"/>
      <c r="BV107" s="22"/>
      <c r="BW107" s="22"/>
      <c r="BX107" s="25" t="s">
        <v>185</v>
      </c>
      <c r="BY107" s="22">
        <v>31</v>
      </c>
    </row>
    <row r="108" spans="1:77" x14ac:dyDescent="0.25">
      <c r="A108" s="20" t="s">
        <v>96</v>
      </c>
      <c r="B108" s="20" t="s">
        <v>78</v>
      </c>
      <c r="C108" s="20" t="s">
        <v>152</v>
      </c>
      <c r="E108" s="22">
        <v>8</v>
      </c>
      <c r="F108" s="22">
        <v>16</v>
      </c>
      <c r="G108" s="22"/>
      <c r="H108" s="22"/>
      <c r="I108" s="22"/>
      <c r="J108" s="22">
        <v>5215</v>
      </c>
      <c r="K108" s="22">
        <v>51</v>
      </c>
      <c r="L108" s="22">
        <v>0</v>
      </c>
      <c r="M108" s="22">
        <v>0</v>
      </c>
      <c r="N108" s="22">
        <v>0</v>
      </c>
      <c r="O108" s="22">
        <v>0</v>
      </c>
      <c r="P108" s="22">
        <v>51</v>
      </c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>
        <v>0</v>
      </c>
      <c r="AD108" s="22">
        <v>25</v>
      </c>
      <c r="AE108" s="22">
        <v>0</v>
      </c>
      <c r="AF108" s="22">
        <v>25</v>
      </c>
      <c r="AG108" s="20" t="s">
        <v>84</v>
      </c>
      <c r="AH108" s="20" t="s">
        <v>144</v>
      </c>
      <c r="AI108" s="22">
        <v>0</v>
      </c>
      <c r="AJ108" s="22">
        <v>2</v>
      </c>
      <c r="AK108" s="22">
        <v>0</v>
      </c>
      <c r="AL108" s="22">
        <v>1</v>
      </c>
      <c r="AM108" s="22"/>
      <c r="AN108" s="22"/>
      <c r="AO108" s="22"/>
      <c r="AP108" s="22"/>
      <c r="AQ108" s="22"/>
      <c r="AR108" s="22"/>
      <c r="AS108" s="22"/>
      <c r="AT108" s="22"/>
      <c r="AU108" s="22">
        <v>3</v>
      </c>
      <c r="AV108" s="22">
        <v>44</v>
      </c>
      <c r="AW108" s="22"/>
      <c r="AX108" s="22"/>
      <c r="AY108" s="22"/>
      <c r="AZ108" s="22"/>
      <c r="BA108" s="22">
        <v>44</v>
      </c>
      <c r="BB108" s="22">
        <v>71</v>
      </c>
      <c r="BC108" s="20" t="s">
        <v>81</v>
      </c>
      <c r="BD108" s="20">
        <v>20</v>
      </c>
      <c r="BE108" s="20">
        <v>20</v>
      </c>
      <c r="BF108" s="20" t="s">
        <v>82</v>
      </c>
      <c r="BG108" s="20">
        <v>0</v>
      </c>
      <c r="BH108" s="20">
        <v>0</v>
      </c>
      <c r="BI108" s="20" t="s">
        <v>82</v>
      </c>
      <c r="BJ108" s="20">
        <v>0</v>
      </c>
      <c r="BK108" s="20">
        <v>0</v>
      </c>
      <c r="BL108" s="20" t="s">
        <v>82</v>
      </c>
      <c r="BM108" s="22">
        <v>0</v>
      </c>
      <c r="BN108" s="22">
        <v>0</v>
      </c>
      <c r="BO108" s="22">
        <v>12</v>
      </c>
      <c r="BP108" s="22"/>
      <c r="BQ108" s="22"/>
      <c r="BR108" s="22"/>
      <c r="BS108" s="22"/>
      <c r="BT108" s="22"/>
      <c r="BU108" s="22"/>
      <c r="BV108" s="22"/>
      <c r="BW108" s="22"/>
      <c r="BX108" s="25" t="s">
        <v>185</v>
      </c>
      <c r="BY108" s="22">
        <v>31</v>
      </c>
    </row>
    <row r="109" spans="1:77" x14ac:dyDescent="0.25">
      <c r="A109" s="20" t="s">
        <v>83</v>
      </c>
      <c r="B109" s="20" t="s">
        <v>90</v>
      </c>
      <c r="C109" s="20" t="s">
        <v>150</v>
      </c>
      <c r="E109" s="22">
        <v>29</v>
      </c>
      <c r="F109" s="22">
        <v>60</v>
      </c>
      <c r="G109" s="22"/>
      <c r="H109" s="22"/>
      <c r="I109" s="22"/>
      <c r="J109" s="22"/>
      <c r="K109" s="22">
        <v>4</v>
      </c>
      <c r="L109" s="22">
        <v>4</v>
      </c>
      <c r="M109" s="22">
        <v>2</v>
      </c>
      <c r="N109" s="22">
        <v>0</v>
      </c>
      <c r="O109" s="22">
        <v>0</v>
      </c>
      <c r="P109" s="22">
        <v>10</v>
      </c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>
        <v>25</v>
      </c>
      <c r="AB109" s="22">
        <v>18</v>
      </c>
      <c r="AC109" s="22">
        <v>43</v>
      </c>
      <c r="AD109" s="22">
        <v>306</v>
      </c>
      <c r="AE109" s="22">
        <v>18</v>
      </c>
      <c r="AF109" s="22">
        <v>324</v>
      </c>
      <c r="AG109" s="20" t="s">
        <v>80</v>
      </c>
      <c r="AH109" s="20" t="s">
        <v>139</v>
      </c>
      <c r="AI109" s="22">
        <v>0</v>
      </c>
      <c r="AJ109" s="22">
        <v>3</v>
      </c>
      <c r="AK109" s="22">
        <v>6</v>
      </c>
      <c r="AL109" s="22">
        <v>4</v>
      </c>
      <c r="AM109" s="22"/>
      <c r="AN109" s="22"/>
      <c r="AO109" s="22">
        <v>1</v>
      </c>
      <c r="AP109" s="22">
        <v>1</v>
      </c>
      <c r="AQ109" s="22"/>
      <c r="AR109" s="22"/>
      <c r="AS109" s="22"/>
      <c r="AT109" s="22"/>
      <c r="AU109" s="22">
        <v>15</v>
      </c>
      <c r="AV109" s="22"/>
      <c r="AW109" s="22"/>
      <c r="AX109" s="22"/>
      <c r="AY109" s="22"/>
      <c r="AZ109" s="22"/>
      <c r="BA109" s="22">
        <v>0</v>
      </c>
      <c r="BB109" s="22"/>
      <c r="BM109" s="22"/>
      <c r="BN109" s="22"/>
      <c r="BO109" s="22">
        <v>5</v>
      </c>
      <c r="BP109" s="22">
        <v>3</v>
      </c>
      <c r="BQ109" s="22">
        <v>2</v>
      </c>
      <c r="BR109" s="22"/>
      <c r="BS109" s="22"/>
      <c r="BT109" s="22"/>
      <c r="BU109" s="22"/>
      <c r="BV109" s="22"/>
      <c r="BW109" s="22"/>
      <c r="BX109" s="25" t="s">
        <v>185</v>
      </c>
      <c r="BY109" s="22">
        <v>31</v>
      </c>
    </row>
    <row r="110" spans="1:77" x14ac:dyDescent="0.25">
      <c r="A110" s="20" t="s">
        <v>100</v>
      </c>
      <c r="B110" s="20" t="s">
        <v>90</v>
      </c>
      <c r="C110" s="20" t="s">
        <v>150</v>
      </c>
      <c r="E110" s="22">
        <v>80</v>
      </c>
      <c r="F110" s="22">
        <v>174</v>
      </c>
      <c r="G110" s="22"/>
      <c r="H110" s="22"/>
      <c r="I110" s="22"/>
      <c r="J110" s="22">
        <v>18598</v>
      </c>
      <c r="K110" s="22">
        <v>181</v>
      </c>
      <c r="L110" s="22">
        <v>79</v>
      </c>
      <c r="M110" s="22">
        <v>33</v>
      </c>
      <c r="N110" s="22">
        <v>8</v>
      </c>
      <c r="O110" s="22">
        <v>8</v>
      </c>
      <c r="P110" s="22">
        <v>309</v>
      </c>
      <c r="Q110" s="22">
        <v>1</v>
      </c>
      <c r="R110" s="22">
        <v>0</v>
      </c>
      <c r="S110" s="22">
        <v>0</v>
      </c>
      <c r="T110" s="22">
        <v>0</v>
      </c>
      <c r="U110" s="22">
        <v>0</v>
      </c>
      <c r="V110" s="22"/>
      <c r="W110" s="22"/>
      <c r="X110" s="22"/>
      <c r="Y110" s="22"/>
      <c r="Z110" s="22"/>
      <c r="AA110" s="22"/>
      <c r="AB110" s="22"/>
      <c r="AC110" s="22">
        <v>0</v>
      </c>
      <c r="AD110" s="22">
        <v>45</v>
      </c>
      <c r="AE110" s="22">
        <v>157</v>
      </c>
      <c r="AF110" s="22">
        <v>202</v>
      </c>
      <c r="AG110" s="20" t="s">
        <v>84</v>
      </c>
      <c r="AH110" s="20" t="s">
        <v>116</v>
      </c>
      <c r="AI110" s="22">
        <v>4</v>
      </c>
      <c r="AJ110" s="22">
        <v>6</v>
      </c>
      <c r="AK110" s="22">
        <v>19</v>
      </c>
      <c r="AL110" s="22">
        <v>6</v>
      </c>
      <c r="AM110" s="22"/>
      <c r="AN110" s="22"/>
      <c r="AO110" s="22"/>
      <c r="AP110" s="22"/>
      <c r="AQ110" s="22"/>
      <c r="AR110" s="22"/>
      <c r="AS110" s="22"/>
      <c r="AT110" s="22"/>
      <c r="AU110" s="22">
        <v>35</v>
      </c>
      <c r="AV110" s="22">
        <v>60</v>
      </c>
      <c r="AW110" s="22">
        <v>45</v>
      </c>
      <c r="AX110" s="22"/>
      <c r="AY110" s="22">
        <v>7</v>
      </c>
      <c r="AZ110" s="22"/>
      <c r="BA110" s="22">
        <v>112</v>
      </c>
      <c r="BB110" s="22">
        <v>112</v>
      </c>
      <c r="BF110" s="20" t="s">
        <v>82</v>
      </c>
      <c r="BG110" s="20">
        <v>0</v>
      </c>
      <c r="BH110" s="20">
        <v>0</v>
      </c>
      <c r="BI110" s="20" t="s">
        <v>82</v>
      </c>
      <c r="BJ110" s="20">
        <v>0</v>
      </c>
      <c r="BK110" s="20">
        <v>0</v>
      </c>
      <c r="BL110" s="20" t="s">
        <v>82</v>
      </c>
      <c r="BM110" s="22">
        <v>0</v>
      </c>
      <c r="BN110" s="22">
        <v>0</v>
      </c>
      <c r="BO110" s="22">
        <v>8</v>
      </c>
      <c r="BP110" s="22">
        <v>7</v>
      </c>
      <c r="BQ110" s="22"/>
      <c r="BR110" s="22">
        <v>10</v>
      </c>
      <c r="BS110" s="22"/>
      <c r="BT110" s="22"/>
      <c r="BU110" s="22"/>
      <c r="BV110" s="22">
        <v>4</v>
      </c>
      <c r="BW110" s="22"/>
      <c r="BX110" s="25" t="s">
        <v>185</v>
      </c>
      <c r="BY110" s="22">
        <v>31</v>
      </c>
    </row>
    <row r="111" spans="1:77" x14ac:dyDescent="0.25">
      <c r="A111" s="20" t="s">
        <v>89</v>
      </c>
      <c r="B111" s="20" t="s">
        <v>78</v>
      </c>
      <c r="C111" s="20" t="s">
        <v>150</v>
      </c>
      <c r="E111" s="22">
        <v>12</v>
      </c>
      <c r="F111" s="22">
        <v>24</v>
      </c>
      <c r="G111" s="22"/>
      <c r="H111" s="22"/>
      <c r="I111" s="22"/>
      <c r="J111" s="22">
        <v>21266.15</v>
      </c>
      <c r="K111" s="22">
        <v>17</v>
      </c>
      <c r="L111" s="22">
        <v>21</v>
      </c>
      <c r="M111" s="22">
        <v>1</v>
      </c>
      <c r="N111" s="22">
        <v>0</v>
      </c>
      <c r="O111" s="22">
        <v>0</v>
      </c>
      <c r="P111" s="22">
        <v>39</v>
      </c>
      <c r="Q111" s="22">
        <v>0</v>
      </c>
      <c r="R111" s="22">
        <v>1</v>
      </c>
      <c r="S111" s="22">
        <v>0</v>
      </c>
      <c r="T111" s="22">
        <v>0</v>
      </c>
      <c r="U111" s="22">
        <v>0</v>
      </c>
      <c r="V111" s="22"/>
      <c r="W111" s="22"/>
      <c r="X111" s="22"/>
      <c r="Y111" s="22"/>
      <c r="Z111" s="22"/>
      <c r="AA111" s="22">
        <v>13</v>
      </c>
      <c r="AB111" s="22">
        <v>51</v>
      </c>
      <c r="AC111" s="22">
        <v>64</v>
      </c>
      <c r="AD111" s="22">
        <v>125</v>
      </c>
      <c r="AE111" s="22">
        <v>187</v>
      </c>
      <c r="AF111" s="22">
        <v>312</v>
      </c>
      <c r="AG111" s="20" t="s">
        <v>80</v>
      </c>
      <c r="AH111" s="20" t="s">
        <v>139</v>
      </c>
      <c r="AI111" s="22">
        <v>1</v>
      </c>
      <c r="AJ111" s="22">
        <v>2</v>
      </c>
      <c r="AK111" s="22">
        <v>3</v>
      </c>
      <c r="AL111" s="22">
        <v>2</v>
      </c>
      <c r="AM111" s="22"/>
      <c r="AN111" s="22"/>
      <c r="AO111" s="22"/>
      <c r="AP111" s="22"/>
      <c r="AQ111" s="22"/>
      <c r="AR111" s="22"/>
      <c r="AS111" s="22"/>
      <c r="AT111" s="22"/>
      <c r="AU111" s="22">
        <v>8</v>
      </c>
      <c r="AV111" s="22">
        <v>10</v>
      </c>
      <c r="AW111" s="22">
        <v>14</v>
      </c>
      <c r="AX111" s="22">
        <v>1</v>
      </c>
      <c r="AY111" s="22"/>
      <c r="AZ111" s="22"/>
      <c r="BA111" s="22">
        <v>25</v>
      </c>
      <c r="BB111" s="22">
        <v>159</v>
      </c>
      <c r="BC111" s="20" t="s">
        <v>82</v>
      </c>
      <c r="BD111" s="20">
        <v>0</v>
      </c>
      <c r="BE111" s="20">
        <v>0</v>
      </c>
      <c r="BF111" s="20" t="s">
        <v>82</v>
      </c>
      <c r="BG111" s="20">
        <v>0</v>
      </c>
      <c r="BH111" s="20">
        <v>0</v>
      </c>
      <c r="BI111" s="20" t="s">
        <v>82</v>
      </c>
      <c r="BJ111" s="20">
        <v>0</v>
      </c>
      <c r="BK111" s="20">
        <v>0</v>
      </c>
      <c r="BL111" s="20" t="s">
        <v>82</v>
      </c>
      <c r="BM111" s="22">
        <v>0</v>
      </c>
      <c r="BN111" s="22">
        <v>0</v>
      </c>
      <c r="BO111" s="22">
        <v>3</v>
      </c>
      <c r="BP111" s="22"/>
      <c r="BQ111" s="22"/>
      <c r="BR111" s="22"/>
      <c r="BS111" s="22"/>
      <c r="BT111" s="22"/>
      <c r="BU111" s="22"/>
      <c r="BV111" s="22"/>
      <c r="BW111" s="22"/>
      <c r="BX111" s="25" t="s">
        <v>185</v>
      </c>
      <c r="BY111" s="22">
        <v>31</v>
      </c>
    </row>
    <row r="112" spans="1:77" x14ac:dyDescent="0.25">
      <c r="A112" s="20" t="s">
        <v>83</v>
      </c>
      <c r="B112" s="20" t="s">
        <v>78</v>
      </c>
      <c r="C112" s="20" t="s">
        <v>150</v>
      </c>
      <c r="E112" s="22">
        <v>13</v>
      </c>
      <c r="F112" s="22">
        <v>17</v>
      </c>
      <c r="G112" s="22"/>
      <c r="H112" s="22"/>
      <c r="I112" s="22"/>
      <c r="J112" s="22">
        <v>52.66</v>
      </c>
      <c r="K112" s="22">
        <v>100</v>
      </c>
      <c r="L112" s="22">
        <v>17</v>
      </c>
      <c r="M112" s="22">
        <v>0</v>
      </c>
      <c r="N112" s="22">
        <v>0</v>
      </c>
      <c r="O112" s="22">
        <v>0</v>
      </c>
      <c r="P112" s="22">
        <v>117</v>
      </c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>
        <v>62</v>
      </c>
      <c r="AB112" s="22">
        <v>3</v>
      </c>
      <c r="AC112" s="22">
        <v>65</v>
      </c>
      <c r="AD112" s="22">
        <v>62</v>
      </c>
      <c r="AE112" s="22">
        <v>3</v>
      </c>
      <c r="AF112" s="22">
        <v>65</v>
      </c>
      <c r="AG112" s="20" t="s">
        <v>80</v>
      </c>
      <c r="AH112" s="20" t="s">
        <v>139</v>
      </c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>
        <v>0</v>
      </c>
      <c r="AV112" s="22"/>
      <c r="AW112" s="22"/>
      <c r="AX112" s="22"/>
      <c r="AY112" s="22"/>
      <c r="AZ112" s="22"/>
      <c r="BA112" s="22">
        <v>0</v>
      </c>
      <c r="BB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5" t="s">
        <v>185</v>
      </c>
      <c r="BY112" s="22">
        <v>31</v>
      </c>
    </row>
    <row r="113" spans="1:77" x14ac:dyDescent="0.25">
      <c r="A113" s="20" t="s">
        <v>96</v>
      </c>
      <c r="B113" s="20" t="s">
        <v>78</v>
      </c>
      <c r="C113" s="20" t="s">
        <v>150</v>
      </c>
      <c r="E113" s="22">
        <v>20</v>
      </c>
      <c r="F113" s="22">
        <v>33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>
        <v>0</v>
      </c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>
        <v>0</v>
      </c>
      <c r="AD113" s="22">
        <v>40</v>
      </c>
      <c r="AE113" s="22">
        <v>0</v>
      </c>
      <c r="AF113" s="22">
        <v>40</v>
      </c>
      <c r="AG113" s="20" t="s">
        <v>80</v>
      </c>
      <c r="AH113" s="20" t="s">
        <v>139</v>
      </c>
      <c r="AI113" s="22"/>
      <c r="AJ113" s="22"/>
      <c r="AK113" s="22"/>
      <c r="AL113" s="22"/>
      <c r="AM113" s="22"/>
      <c r="AN113" s="22"/>
      <c r="AO113" s="22"/>
      <c r="AP113" s="22"/>
      <c r="AQ113" s="22">
        <v>0</v>
      </c>
      <c r="AR113" s="22">
        <v>1</v>
      </c>
      <c r="AS113" s="22"/>
      <c r="AT113" s="22"/>
      <c r="AU113" s="22">
        <v>1</v>
      </c>
      <c r="AV113" s="22"/>
      <c r="AW113" s="22"/>
      <c r="AX113" s="22"/>
      <c r="AY113" s="22"/>
      <c r="AZ113" s="22"/>
      <c r="BA113" s="22">
        <v>0</v>
      </c>
      <c r="BB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5" t="s">
        <v>185</v>
      </c>
      <c r="BY113" s="22">
        <v>31</v>
      </c>
    </row>
    <row r="114" spans="1:77" x14ac:dyDescent="0.25">
      <c r="A114" s="20" t="s">
        <v>83</v>
      </c>
      <c r="B114" s="20" t="s">
        <v>78</v>
      </c>
      <c r="C114" s="20" t="s">
        <v>150</v>
      </c>
      <c r="E114" s="22">
        <v>16</v>
      </c>
      <c r="F114" s="22">
        <v>25</v>
      </c>
      <c r="G114" s="22"/>
      <c r="H114" s="22"/>
      <c r="I114" s="22"/>
      <c r="J114" s="22">
        <v>3000</v>
      </c>
      <c r="K114" s="22">
        <v>40</v>
      </c>
      <c r="L114" s="22">
        <v>8</v>
      </c>
      <c r="M114" s="22">
        <v>4</v>
      </c>
      <c r="N114" s="22">
        <v>0</v>
      </c>
      <c r="O114" s="22">
        <v>0</v>
      </c>
      <c r="P114" s="22">
        <v>52</v>
      </c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>
        <v>40</v>
      </c>
      <c r="AB114" s="22">
        <v>12</v>
      </c>
      <c r="AC114" s="22">
        <v>52</v>
      </c>
      <c r="AD114" s="22">
        <v>40</v>
      </c>
      <c r="AE114" s="22">
        <v>12</v>
      </c>
      <c r="AF114" s="22">
        <v>52</v>
      </c>
      <c r="AG114" s="20" t="s">
        <v>84</v>
      </c>
      <c r="AH114" s="20" t="s">
        <v>145</v>
      </c>
      <c r="AI114" s="22">
        <v>1</v>
      </c>
      <c r="AJ114" s="22">
        <v>0</v>
      </c>
      <c r="AK114" s="22">
        <v>1</v>
      </c>
      <c r="AL114" s="22">
        <v>0</v>
      </c>
      <c r="AM114" s="22"/>
      <c r="AN114" s="22"/>
      <c r="AO114" s="22"/>
      <c r="AP114" s="22"/>
      <c r="AQ114" s="22"/>
      <c r="AR114" s="22"/>
      <c r="AS114" s="22">
        <v>2</v>
      </c>
      <c r="AT114" s="22">
        <v>0</v>
      </c>
      <c r="AU114" s="22">
        <v>4</v>
      </c>
      <c r="AV114" s="22">
        <v>20</v>
      </c>
      <c r="AW114" s="22">
        <v>8</v>
      </c>
      <c r="AX114" s="22"/>
      <c r="AY114" s="22"/>
      <c r="AZ114" s="22"/>
      <c r="BA114" s="22">
        <v>28</v>
      </c>
      <c r="BB114" s="22">
        <v>28</v>
      </c>
      <c r="BC114" s="20" t="s">
        <v>81</v>
      </c>
      <c r="BD114" s="20">
        <v>10</v>
      </c>
      <c r="BE114" s="20">
        <v>10</v>
      </c>
      <c r="BF114" s="20" t="s">
        <v>82</v>
      </c>
      <c r="BG114" s="20">
        <v>0</v>
      </c>
      <c r="BH114" s="20">
        <v>0</v>
      </c>
      <c r="BI114" s="20" t="s">
        <v>82</v>
      </c>
      <c r="BJ114" s="20">
        <v>0</v>
      </c>
      <c r="BK114" s="20">
        <v>0</v>
      </c>
      <c r="BL114" s="20" t="s">
        <v>82</v>
      </c>
      <c r="BM114" s="22">
        <v>0</v>
      </c>
      <c r="BN114" s="22">
        <v>0</v>
      </c>
      <c r="BO114" s="22">
        <v>17</v>
      </c>
      <c r="BP114" s="22">
        <v>10</v>
      </c>
      <c r="BQ114" s="22">
        <v>2</v>
      </c>
      <c r="BR114" s="22">
        <v>1</v>
      </c>
      <c r="BS114" s="22"/>
      <c r="BT114" s="22"/>
      <c r="BU114" s="22"/>
      <c r="BV114" s="22">
        <v>1</v>
      </c>
      <c r="BW114" s="22"/>
      <c r="BX114" s="25" t="s">
        <v>185</v>
      </c>
      <c r="BY114" s="22">
        <v>31</v>
      </c>
    </row>
    <row r="115" spans="1:77" x14ac:dyDescent="0.25">
      <c r="A115" s="20" t="s">
        <v>100</v>
      </c>
      <c r="B115" s="20" t="s">
        <v>97</v>
      </c>
      <c r="C115" s="20" t="s">
        <v>150</v>
      </c>
      <c r="E115" s="22">
        <v>15</v>
      </c>
      <c r="F115" s="22">
        <v>30</v>
      </c>
      <c r="G115" s="22"/>
      <c r="H115" s="22"/>
      <c r="I115" s="22"/>
      <c r="J115" s="22">
        <v>67875</v>
      </c>
      <c r="K115" s="22">
        <v>0</v>
      </c>
      <c r="L115" s="22">
        <v>148</v>
      </c>
      <c r="M115" s="22">
        <v>0</v>
      </c>
      <c r="N115" s="22">
        <v>0</v>
      </c>
      <c r="O115" s="22">
        <v>0</v>
      </c>
      <c r="P115" s="22">
        <v>148</v>
      </c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>
        <v>0</v>
      </c>
      <c r="AB115" s="22">
        <v>148</v>
      </c>
      <c r="AC115" s="22">
        <v>148</v>
      </c>
      <c r="AD115" s="22">
        <v>0</v>
      </c>
      <c r="AE115" s="22">
        <v>296</v>
      </c>
      <c r="AF115" s="22">
        <v>296</v>
      </c>
      <c r="AG115" s="20" t="s">
        <v>84</v>
      </c>
      <c r="AH115" s="20" t="s">
        <v>146</v>
      </c>
      <c r="AI115" s="22">
        <v>2</v>
      </c>
      <c r="AJ115" s="22">
        <v>1</v>
      </c>
      <c r="AK115" s="22">
        <v>32</v>
      </c>
      <c r="AL115" s="22">
        <v>8</v>
      </c>
      <c r="AM115" s="22"/>
      <c r="AN115" s="22"/>
      <c r="AO115" s="22"/>
      <c r="AP115" s="22"/>
      <c r="AQ115" s="22"/>
      <c r="AR115" s="22"/>
      <c r="AS115" s="22"/>
      <c r="AT115" s="22"/>
      <c r="AU115" s="22">
        <v>43</v>
      </c>
      <c r="AV115" s="22"/>
      <c r="AW115" s="22">
        <v>107</v>
      </c>
      <c r="AX115" s="22"/>
      <c r="AY115" s="22"/>
      <c r="AZ115" s="22"/>
      <c r="BA115" s="22">
        <v>107</v>
      </c>
      <c r="BB115" s="22">
        <v>214</v>
      </c>
      <c r="BC115" s="20" t="s">
        <v>81</v>
      </c>
      <c r="BD115" s="20">
        <v>2</v>
      </c>
      <c r="BE115" s="20">
        <v>2</v>
      </c>
      <c r="BF115" s="20" t="s">
        <v>82</v>
      </c>
      <c r="BG115" s="20">
        <v>0</v>
      </c>
      <c r="BH115" s="20">
        <v>0</v>
      </c>
      <c r="BI115" s="20" t="s">
        <v>82</v>
      </c>
      <c r="BJ115" s="20">
        <v>0</v>
      </c>
      <c r="BK115" s="20">
        <v>0</v>
      </c>
      <c r="BL115" s="20" t="s">
        <v>82</v>
      </c>
      <c r="BM115" s="22">
        <v>0</v>
      </c>
      <c r="BN115" s="22">
        <v>0</v>
      </c>
      <c r="BO115" s="22"/>
      <c r="BP115" s="22">
        <v>10</v>
      </c>
      <c r="BQ115" s="22"/>
      <c r="BR115" s="22"/>
      <c r="BS115" s="22"/>
      <c r="BT115" s="22"/>
      <c r="BU115" s="22"/>
      <c r="BV115" s="22">
        <v>30</v>
      </c>
      <c r="BW115" s="22"/>
      <c r="BX115" s="25" t="s">
        <v>185</v>
      </c>
      <c r="BY115" s="22">
        <v>31</v>
      </c>
    </row>
    <row r="116" spans="1:77" x14ac:dyDescent="0.25">
      <c r="A116" s="20" t="s">
        <v>100</v>
      </c>
      <c r="B116" s="20" t="s">
        <v>90</v>
      </c>
      <c r="C116" s="20" t="s">
        <v>150</v>
      </c>
      <c r="E116" s="22">
        <v>558</v>
      </c>
      <c r="F116" s="22">
        <v>930</v>
      </c>
      <c r="G116" s="22"/>
      <c r="H116" s="22"/>
      <c r="I116" s="22"/>
      <c r="J116" s="22">
        <v>1352</v>
      </c>
      <c r="K116" s="22">
        <v>4</v>
      </c>
      <c r="L116" s="22">
        <v>5</v>
      </c>
      <c r="M116" s="22">
        <v>2</v>
      </c>
      <c r="N116" s="22">
        <v>0</v>
      </c>
      <c r="O116" s="22">
        <v>0</v>
      </c>
      <c r="P116" s="22">
        <v>11</v>
      </c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>
        <v>0</v>
      </c>
      <c r="AB116" s="22">
        <v>9</v>
      </c>
      <c r="AC116" s="22">
        <v>9</v>
      </c>
      <c r="AD116" s="22">
        <v>749</v>
      </c>
      <c r="AE116" s="22">
        <v>9</v>
      </c>
      <c r="AF116" s="22">
        <v>758</v>
      </c>
      <c r="AG116" s="20" t="s">
        <v>80</v>
      </c>
      <c r="AH116" s="20" t="s">
        <v>139</v>
      </c>
      <c r="AI116" s="22">
        <v>1</v>
      </c>
      <c r="AJ116" s="22">
        <v>1</v>
      </c>
      <c r="AK116" s="22">
        <v>2</v>
      </c>
      <c r="AL116" s="22">
        <v>3</v>
      </c>
      <c r="AM116" s="22"/>
      <c r="AN116" s="22"/>
      <c r="AO116" s="22"/>
      <c r="AP116" s="22"/>
      <c r="AQ116" s="22"/>
      <c r="AR116" s="22"/>
      <c r="AS116" s="22"/>
      <c r="AT116" s="22"/>
      <c r="AU116" s="22">
        <v>7</v>
      </c>
      <c r="AV116" s="22"/>
      <c r="AW116" s="22"/>
      <c r="AX116" s="22"/>
      <c r="AY116" s="22"/>
      <c r="AZ116" s="22"/>
      <c r="BA116" s="22">
        <v>0</v>
      </c>
      <c r="BB116" s="22"/>
      <c r="BC116" s="20" t="s">
        <v>82</v>
      </c>
      <c r="BD116" s="20">
        <v>0</v>
      </c>
      <c r="BE116" s="20">
        <v>0</v>
      </c>
      <c r="BF116" s="20" t="s">
        <v>82</v>
      </c>
      <c r="BG116" s="20">
        <v>0</v>
      </c>
      <c r="BH116" s="20">
        <v>0</v>
      </c>
      <c r="BI116" s="20" t="s">
        <v>82</v>
      </c>
      <c r="BJ116" s="20">
        <v>0</v>
      </c>
      <c r="BK116" s="20">
        <v>0</v>
      </c>
      <c r="BL116" s="20" t="s">
        <v>82</v>
      </c>
      <c r="BM116" s="22">
        <v>0</v>
      </c>
      <c r="BN116" s="22">
        <v>0</v>
      </c>
      <c r="BO116" s="22"/>
      <c r="BP116" s="22"/>
      <c r="BQ116" s="22"/>
      <c r="BR116" s="22"/>
      <c r="BS116" s="22"/>
      <c r="BT116" s="22"/>
      <c r="BU116" s="22"/>
      <c r="BV116" s="22"/>
      <c r="BW116" s="22"/>
      <c r="BX116" s="25" t="s">
        <v>185</v>
      </c>
      <c r="BY116" s="22">
        <v>31</v>
      </c>
    </row>
    <row r="117" spans="1:77" x14ac:dyDescent="0.25">
      <c r="A117" s="20" t="s">
        <v>77</v>
      </c>
      <c r="B117" s="20" t="s">
        <v>97</v>
      </c>
      <c r="C117" s="20" t="s">
        <v>150</v>
      </c>
      <c r="E117" s="22">
        <v>275</v>
      </c>
      <c r="F117" s="22">
        <v>384</v>
      </c>
      <c r="G117" s="22"/>
      <c r="H117" s="22"/>
      <c r="I117" s="22"/>
      <c r="J117" s="22">
        <v>1056381</v>
      </c>
      <c r="K117" s="22">
        <v>4080</v>
      </c>
      <c r="L117" s="22">
        <v>0</v>
      </c>
      <c r="M117" s="22">
        <v>0</v>
      </c>
      <c r="N117" s="22">
        <v>0</v>
      </c>
      <c r="O117" s="22">
        <v>0</v>
      </c>
      <c r="P117" s="22">
        <v>4080</v>
      </c>
      <c r="Q117" s="22">
        <v>17</v>
      </c>
      <c r="R117" s="22">
        <v>0</v>
      </c>
      <c r="S117" s="22">
        <v>0</v>
      </c>
      <c r="T117" s="22">
        <v>0</v>
      </c>
      <c r="U117" s="22">
        <v>0</v>
      </c>
      <c r="V117" s="22"/>
      <c r="W117" s="22"/>
      <c r="X117" s="22"/>
      <c r="Y117" s="22"/>
      <c r="Z117" s="22"/>
      <c r="AA117" s="22">
        <v>378</v>
      </c>
      <c r="AB117" s="22">
        <v>1370</v>
      </c>
      <c r="AC117" s="22">
        <v>1748</v>
      </c>
      <c r="AD117" s="22">
        <v>1112</v>
      </c>
      <c r="AE117" s="22">
        <v>3331</v>
      </c>
      <c r="AF117" s="22">
        <v>4443</v>
      </c>
      <c r="AG117" s="20" t="s">
        <v>80</v>
      </c>
      <c r="AH117" s="20" t="s">
        <v>139</v>
      </c>
      <c r="AI117" s="22">
        <v>31</v>
      </c>
      <c r="AJ117" s="22">
        <v>29</v>
      </c>
      <c r="AK117" s="22">
        <v>242</v>
      </c>
      <c r="AL117" s="22">
        <v>78</v>
      </c>
      <c r="AM117" s="22"/>
      <c r="AN117" s="22"/>
      <c r="AO117" s="22">
        <v>27</v>
      </c>
      <c r="AP117" s="22">
        <v>42</v>
      </c>
      <c r="AQ117" s="22"/>
      <c r="AR117" s="22"/>
      <c r="AS117" s="22"/>
      <c r="AT117" s="22"/>
      <c r="AU117" s="22">
        <v>449</v>
      </c>
      <c r="AV117" s="22">
        <v>2020</v>
      </c>
      <c r="AW117" s="22">
        <v>1600</v>
      </c>
      <c r="AX117" s="22">
        <v>80</v>
      </c>
      <c r="AY117" s="22"/>
      <c r="AZ117" s="22"/>
      <c r="BA117" s="22">
        <v>3700</v>
      </c>
      <c r="BB117" s="22">
        <v>3700</v>
      </c>
      <c r="BC117" s="20" t="s">
        <v>81</v>
      </c>
      <c r="BD117" s="20">
        <v>15</v>
      </c>
      <c r="BE117" s="20">
        <v>15</v>
      </c>
      <c r="BF117" s="20" t="s">
        <v>136</v>
      </c>
      <c r="BG117" s="20">
        <v>3</v>
      </c>
      <c r="BH117" s="20">
        <v>3</v>
      </c>
      <c r="BI117" s="20" t="s">
        <v>82</v>
      </c>
      <c r="BJ117" s="20">
        <v>0</v>
      </c>
      <c r="BK117" s="20">
        <v>0</v>
      </c>
      <c r="BL117" s="20" t="s">
        <v>82</v>
      </c>
      <c r="BM117" s="22">
        <v>0</v>
      </c>
      <c r="BN117" s="22">
        <v>0</v>
      </c>
      <c r="BO117" s="22">
        <v>10</v>
      </c>
      <c r="BP117" s="22"/>
      <c r="BQ117" s="22"/>
      <c r="BR117" s="22"/>
      <c r="BS117" s="22"/>
      <c r="BT117" s="22"/>
      <c r="BU117" s="22"/>
      <c r="BV117" s="22"/>
      <c r="BW117" s="22"/>
      <c r="BX117" s="25" t="s">
        <v>185</v>
      </c>
      <c r="BY117" s="22">
        <v>31</v>
      </c>
    </row>
    <row r="118" spans="1:77" x14ac:dyDescent="0.25">
      <c r="A118" s="20" t="s">
        <v>83</v>
      </c>
      <c r="B118" s="20" t="s">
        <v>97</v>
      </c>
      <c r="C118" s="20" t="s">
        <v>150</v>
      </c>
      <c r="E118" s="22">
        <v>210</v>
      </c>
      <c r="F118" s="22">
        <v>283</v>
      </c>
      <c r="G118" s="22"/>
      <c r="H118" s="22"/>
      <c r="I118" s="22"/>
      <c r="J118" s="22"/>
      <c r="K118" s="22">
        <v>2337</v>
      </c>
      <c r="L118" s="22">
        <v>1115</v>
      </c>
      <c r="M118" s="22">
        <v>0</v>
      </c>
      <c r="N118" s="22">
        <v>0</v>
      </c>
      <c r="O118" s="22">
        <v>1288</v>
      </c>
      <c r="P118" s="22">
        <v>4740</v>
      </c>
      <c r="Q118" s="22">
        <v>18</v>
      </c>
      <c r="R118" s="22">
        <v>0</v>
      </c>
      <c r="S118" s="22">
        <v>0</v>
      </c>
      <c r="T118" s="22">
        <v>0</v>
      </c>
      <c r="U118" s="22">
        <v>0</v>
      </c>
      <c r="V118" s="22"/>
      <c r="W118" s="22"/>
      <c r="X118" s="22"/>
      <c r="Y118" s="22"/>
      <c r="Z118" s="22"/>
      <c r="AA118" s="22"/>
      <c r="AB118" s="22"/>
      <c r="AC118" s="22">
        <v>0</v>
      </c>
      <c r="AD118" s="22">
        <v>798</v>
      </c>
      <c r="AE118" s="22">
        <v>4665</v>
      </c>
      <c r="AF118" s="22">
        <v>5463</v>
      </c>
      <c r="AG118" s="20" t="s">
        <v>84</v>
      </c>
      <c r="AH118" s="20" t="s">
        <v>104</v>
      </c>
      <c r="AI118" s="22">
        <v>22</v>
      </c>
      <c r="AJ118" s="22">
        <v>12</v>
      </c>
      <c r="AK118" s="22">
        <v>134</v>
      </c>
      <c r="AL118" s="22">
        <v>30</v>
      </c>
      <c r="AM118" s="22"/>
      <c r="AN118" s="22"/>
      <c r="AO118" s="22"/>
      <c r="AP118" s="22"/>
      <c r="AQ118" s="22"/>
      <c r="AR118" s="22"/>
      <c r="AS118" s="22"/>
      <c r="AT118" s="22"/>
      <c r="AU118" s="22">
        <v>198</v>
      </c>
      <c r="AV118" s="22"/>
      <c r="AW118" s="22"/>
      <c r="AX118" s="22"/>
      <c r="AY118" s="22"/>
      <c r="AZ118" s="22"/>
      <c r="BA118" s="22">
        <v>0</v>
      </c>
      <c r="BB118" s="22">
        <v>3997</v>
      </c>
      <c r="BC118" s="20" t="s">
        <v>81</v>
      </c>
      <c r="BD118" s="20">
        <v>10</v>
      </c>
      <c r="BE118" s="20">
        <v>10</v>
      </c>
      <c r="BF118" s="20" t="s">
        <v>82</v>
      </c>
      <c r="BG118" s="20">
        <v>0</v>
      </c>
      <c r="BH118" s="20">
        <v>0</v>
      </c>
      <c r="BI118" s="20" t="s">
        <v>82</v>
      </c>
      <c r="BJ118" s="20">
        <v>0</v>
      </c>
      <c r="BK118" s="20">
        <v>0</v>
      </c>
      <c r="BL118" s="20" t="s">
        <v>82</v>
      </c>
      <c r="BM118" s="22">
        <v>0</v>
      </c>
      <c r="BN118" s="22">
        <v>0</v>
      </c>
      <c r="BO118" s="22">
        <v>200</v>
      </c>
      <c r="BP118" s="22">
        <v>160</v>
      </c>
      <c r="BQ118" s="22"/>
      <c r="BR118" s="22"/>
      <c r="BS118" s="22">
        <v>144</v>
      </c>
      <c r="BT118" s="22"/>
      <c r="BU118" s="22"/>
      <c r="BV118" s="22">
        <v>8</v>
      </c>
      <c r="BW118" s="22">
        <v>180</v>
      </c>
      <c r="BX118" s="25" t="s">
        <v>185</v>
      </c>
      <c r="BY118" s="22">
        <v>31</v>
      </c>
    </row>
    <row r="119" spans="1:77" x14ac:dyDescent="0.25">
      <c r="A119" s="20" t="s">
        <v>77</v>
      </c>
      <c r="B119" s="20" t="s">
        <v>90</v>
      </c>
      <c r="C119" s="20" t="s">
        <v>150</v>
      </c>
      <c r="E119" s="22"/>
      <c r="F119" s="22"/>
      <c r="G119" s="22"/>
      <c r="H119" s="22"/>
      <c r="I119" s="22"/>
      <c r="J119" s="22">
        <v>41649.269999999997</v>
      </c>
      <c r="K119" s="22"/>
      <c r="L119" s="22"/>
      <c r="M119" s="22"/>
      <c r="N119" s="22"/>
      <c r="O119" s="22"/>
      <c r="P119" s="22">
        <v>0</v>
      </c>
      <c r="Q119" s="22">
        <v>29</v>
      </c>
      <c r="R119" s="22">
        <v>0</v>
      </c>
      <c r="S119" s="22">
        <v>0</v>
      </c>
      <c r="T119" s="22">
        <v>0</v>
      </c>
      <c r="U119" s="22">
        <v>0</v>
      </c>
      <c r="V119" s="22"/>
      <c r="W119" s="22"/>
      <c r="X119" s="22"/>
      <c r="Y119" s="22"/>
      <c r="Z119" s="22"/>
      <c r="AA119" s="22">
        <v>798</v>
      </c>
      <c r="AB119" s="22">
        <v>397</v>
      </c>
      <c r="AC119" s="22">
        <v>1195</v>
      </c>
      <c r="AD119" s="22">
        <v>798</v>
      </c>
      <c r="AE119" s="22">
        <v>397</v>
      </c>
      <c r="AF119" s="22">
        <v>1195</v>
      </c>
      <c r="AG119" s="20" t="s">
        <v>84</v>
      </c>
      <c r="AH119" s="20" t="s">
        <v>104</v>
      </c>
      <c r="AI119" s="22">
        <v>6</v>
      </c>
      <c r="AJ119" s="22">
        <v>8</v>
      </c>
      <c r="AK119" s="22">
        <v>54</v>
      </c>
      <c r="AL119" s="22">
        <v>7</v>
      </c>
      <c r="AM119" s="22"/>
      <c r="AN119" s="22"/>
      <c r="AO119" s="22"/>
      <c r="AP119" s="22"/>
      <c r="AQ119" s="22"/>
      <c r="AR119" s="22"/>
      <c r="AS119" s="22"/>
      <c r="AT119" s="22"/>
      <c r="AU119" s="22">
        <v>75</v>
      </c>
      <c r="AV119" s="22">
        <v>81</v>
      </c>
      <c r="AW119" s="22">
        <v>326</v>
      </c>
      <c r="AX119" s="22">
        <v>20</v>
      </c>
      <c r="AY119" s="22"/>
      <c r="AZ119" s="22">
        <v>52</v>
      </c>
      <c r="BA119" s="22">
        <v>479</v>
      </c>
      <c r="BB119" s="22">
        <v>479</v>
      </c>
      <c r="BC119" s="20" t="s">
        <v>82</v>
      </c>
      <c r="BD119" s="20">
        <v>0</v>
      </c>
      <c r="BE119" s="20">
        <v>0</v>
      </c>
      <c r="BF119" s="20" t="s">
        <v>136</v>
      </c>
      <c r="BG119" s="20">
        <v>2</v>
      </c>
      <c r="BH119" s="20">
        <v>2</v>
      </c>
      <c r="BI119" s="20" t="s">
        <v>82</v>
      </c>
      <c r="BJ119" s="20">
        <v>0</v>
      </c>
      <c r="BK119" s="20">
        <v>0</v>
      </c>
      <c r="BL119" s="20" t="s">
        <v>82</v>
      </c>
      <c r="BM119" s="22">
        <v>0</v>
      </c>
      <c r="BN119" s="22">
        <v>0</v>
      </c>
      <c r="BO119" s="22">
        <v>11</v>
      </c>
      <c r="BP119" s="22">
        <v>18</v>
      </c>
      <c r="BQ119" s="22">
        <v>4</v>
      </c>
      <c r="BR119" s="22"/>
      <c r="BS119" s="22">
        <v>2</v>
      </c>
      <c r="BT119" s="22"/>
      <c r="BU119" s="22"/>
      <c r="BV119" s="22">
        <v>4</v>
      </c>
      <c r="BW119" s="22">
        <v>15</v>
      </c>
      <c r="BX119" s="25" t="s">
        <v>185</v>
      </c>
      <c r="BY119" s="22">
        <v>31</v>
      </c>
    </row>
    <row r="120" spans="1:77" x14ac:dyDescent="0.25">
      <c r="A120" s="20" t="s">
        <v>89</v>
      </c>
      <c r="B120" s="20" t="s">
        <v>78</v>
      </c>
      <c r="C120" s="20" t="s">
        <v>152</v>
      </c>
      <c r="E120" s="84">
        <v>14</v>
      </c>
      <c r="F120" s="84">
        <v>38</v>
      </c>
      <c r="G120" s="22"/>
      <c r="H120" s="22"/>
      <c r="I120" s="22"/>
      <c r="J120" s="84">
        <v>6500</v>
      </c>
      <c r="K120" s="84">
        <v>8</v>
      </c>
      <c r="L120" s="84">
        <v>3</v>
      </c>
      <c r="M120" s="84">
        <v>0</v>
      </c>
      <c r="N120" s="84">
        <v>1</v>
      </c>
      <c r="O120" s="84">
        <v>0</v>
      </c>
      <c r="P120" s="84">
        <v>12</v>
      </c>
      <c r="Q120" s="84"/>
      <c r="R120" s="84"/>
      <c r="S120" s="84"/>
      <c r="T120" s="84"/>
      <c r="U120" s="84"/>
      <c r="V120" s="22"/>
      <c r="W120" s="22"/>
      <c r="X120" s="22"/>
      <c r="Y120" s="22"/>
      <c r="Z120" s="22"/>
      <c r="AA120" s="84">
        <v>9</v>
      </c>
      <c r="AB120" s="84">
        <v>5</v>
      </c>
      <c r="AC120" s="84">
        <v>14</v>
      </c>
      <c r="AD120" s="84">
        <v>9</v>
      </c>
      <c r="AE120" s="84">
        <v>5</v>
      </c>
      <c r="AF120" s="22">
        <v>14</v>
      </c>
      <c r="AG120" s="26"/>
      <c r="AH120" s="23"/>
      <c r="AI120" s="84">
        <v>1</v>
      </c>
      <c r="AJ120" s="84">
        <v>1</v>
      </c>
      <c r="AK120" s="84">
        <v>1</v>
      </c>
      <c r="AL120" s="84">
        <v>4</v>
      </c>
      <c r="AM120" s="22"/>
      <c r="AN120" s="22"/>
      <c r="AO120" s="84"/>
      <c r="AP120" s="84"/>
      <c r="AQ120" s="22"/>
      <c r="AR120" s="22"/>
      <c r="AS120" s="22">
        <v>1</v>
      </c>
      <c r="AT120" s="22">
        <v>2</v>
      </c>
      <c r="AU120" s="22">
        <v>10</v>
      </c>
      <c r="AV120" s="22">
        <v>6</v>
      </c>
      <c r="AW120" s="84"/>
      <c r="AX120" s="84"/>
      <c r="AY120" s="84"/>
      <c r="AZ120" s="84"/>
      <c r="BA120" s="22">
        <v>6</v>
      </c>
      <c r="BB120" s="84"/>
      <c r="BC120" s="26" t="s">
        <v>81</v>
      </c>
      <c r="BD120" s="26">
        <v>10</v>
      </c>
      <c r="BE120" s="26">
        <v>10</v>
      </c>
      <c r="BF120" s="26" t="s">
        <v>82</v>
      </c>
      <c r="BG120" s="27">
        <v>0</v>
      </c>
      <c r="BH120" s="27">
        <v>0</v>
      </c>
      <c r="BI120" s="26" t="s">
        <v>82</v>
      </c>
      <c r="BJ120" s="26">
        <v>0</v>
      </c>
      <c r="BK120" s="26">
        <v>0</v>
      </c>
      <c r="BL120" s="26" t="s">
        <v>82</v>
      </c>
      <c r="BM120" s="84">
        <v>0</v>
      </c>
      <c r="BN120" s="84">
        <v>0</v>
      </c>
      <c r="BO120" s="22"/>
      <c r="BP120" s="22">
        <v>3</v>
      </c>
      <c r="BQ120" s="22"/>
      <c r="BR120" s="22">
        <v>2</v>
      </c>
      <c r="BS120" s="22"/>
      <c r="BT120" s="22"/>
      <c r="BU120" s="22"/>
      <c r="BV120" s="22"/>
      <c r="BW120" s="85">
        <v>1</v>
      </c>
      <c r="BX120" s="25" t="s">
        <v>186</v>
      </c>
      <c r="BY120" s="22">
        <v>29</v>
      </c>
    </row>
    <row r="121" spans="1:77" x14ac:dyDescent="0.25">
      <c r="A121" s="20" t="s">
        <v>96</v>
      </c>
      <c r="B121" s="20" t="s">
        <v>97</v>
      </c>
      <c r="C121" s="20" t="s">
        <v>152</v>
      </c>
      <c r="E121" s="84">
        <v>7</v>
      </c>
      <c r="F121" s="84">
        <v>11</v>
      </c>
      <c r="G121" s="22"/>
      <c r="H121" s="22"/>
      <c r="I121" s="22"/>
      <c r="J121" s="84">
        <v>5247.36</v>
      </c>
      <c r="K121" s="84">
        <v>11</v>
      </c>
      <c r="L121" s="84">
        <v>41</v>
      </c>
      <c r="M121" s="84">
        <v>1</v>
      </c>
      <c r="N121" s="84">
        <v>0</v>
      </c>
      <c r="O121" s="84">
        <v>0</v>
      </c>
      <c r="P121" s="84">
        <v>53</v>
      </c>
      <c r="Q121" s="84"/>
      <c r="R121" s="84"/>
      <c r="S121" s="84"/>
      <c r="T121" s="84"/>
      <c r="U121" s="84"/>
      <c r="V121" s="22"/>
      <c r="W121" s="22"/>
      <c r="X121" s="22"/>
      <c r="Y121" s="22"/>
      <c r="Z121" s="22"/>
      <c r="AA121" s="84"/>
      <c r="AB121" s="84"/>
      <c r="AC121" s="84">
        <v>0</v>
      </c>
      <c r="AD121" s="84"/>
      <c r="AE121" s="84"/>
      <c r="AF121" s="22">
        <v>0</v>
      </c>
      <c r="AG121" s="26"/>
      <c r="AH121" s="23"/>
      <c r="AI121" s="84">
        <v>1</v>
      </c>
      <c r="AJ121" s="84">
        <v>1</v>
      </c>
      <c r="AK121" s="84">
        <v>1</v>
      </c>
      <c r="AL121" s="84">
        <v>1</v>
      </c>
      <c r="AM121" s="22"/>
      <c r="AN121" s="22"/>
      <c r="AO121" s="84"/>
      <c r="AP121" s="84"/>
      <c r="AQ121" s="22"/>
      <c r="AR121" s="22"/>
      <c r="AS121" s="22"/>
      <c r="AT121" s="22"/>
      <c r="AU121" s="22">
        <v>4</v>
      </c>
      <c r="AV121" s="84">
        <v>3</v>
      </c>
      <c r="AW121" s="84">
        <v>15</v>
      </c>
      <c r="AX121" s="84"/>
      <c r="AY121" s="84"/>
      <c r="AZ121" s="84"/>
      <c r="BA121" s="22">
        <v>18</v>
      </c>
      <c r="BB121" s="84"/>
      <c r="BC121" s="26" t="s">
        <v>88</v>
      </c>
      <c r="BD121" s="26"/>
      <c r="BE121" s="26">
        <v>0</v>
      </c>
      <c r="BF121" s="26" t="s">
        <v>88</v>
      </c>
      <c r="BG121" s="27"/>
      <c r="BH121" s="27">
        <v>0</v>
      </c>
      <c r="BI121" s="26" t="s">
        <v>88</v>
      </c>
      <c r="BJ121" s="26"/>
      <c r="BK121" s="26">
        <v>0</v>
      </c>
      <c r="BL121" s="26" t="s">
        <v>82</v>
      </c>
      <c r="BM121" s="84">
        <v>0</v>
      </c>
      <c r="BN121" s="84">
        <v>0</v>
      </c>
      <c r="BO121" s="22"/>
      <c r="BP121" s="22">
        <v>3</v>
      </c>
      <c r="BQ121" s="84"/>
      <c r="BR121" s="22"/>
      <c r="BS121" s="22"/>
      <c r="BT121" s="22"/>
      <c r="BU121" s="22"/>
      <c r="BV121" s="22"/>
      <c r="BW121" s="22"/>
      <c r="BX121" s="25" t="s">
        <v>186</v>
      </c>
      <c r="BY121" s="22">
        <v>29</v>
      </c>
    </row>
    <row r="122" spans="1:77" x14ac:dyDescent="0.25">
      <c r="A122" s="20" t="s">
        <v>96</v>
      </c>
      <c r="B122" s="20" t="s">
        <v>97</v>
      </c>
      <c r="C122" s="20" t="s">
        <v>151</v>
      </c>
      <c r="E122" s="84">
        <v>203</v>
      </c>
      <c r="F122" s="84">
        <v>377</v>
      </c>
      <c r="G122" s="22"/>
      <c r="H122" s="22"/>
      <c r="I122" s="22"/>
      <c r="J122" s="84">
        <v>5361</v>
      </c>
      <c r="K122" s="84">
        <v>0</v>
      </c>
      <c r="L122" s="84">
        <v>21</v>
      </c>
      <c r="M122" s="84">
        <v>11</v>
      </c>
      <c r="N122" s="84">
        <v>3</v>
      </c>
      <c r="O122" s="84">
        <v>0</v>
      </c>
      <c r="P122" s="84">
        <v>35</v>
      </c>
      <c r="Q122" s="84"/>
      <c r="R122" s="84"/>
      <c r="S122" s="84"/>
      <c r="T122" s="84"/>
      <c r="U122" s="84"/>
      <c r="V122" s="22"/>
      <c r="W122" s="22"/>
      <c r="X122" s="22"/>
      <c r="Y122" s="22"/>
      <c r="Z122" s="22"/>
      <c r="AA122" s="84">
        <v>67</v>
      </c>
      <c r="AB122" s="84">
        <v>18</v>
      </c>
      <c r="AC122" s="84">
        <v>85</v>
      </c>
      <c r="AD122" s="84">
        <v>67</v>
      </c>
      <c r="AE122" s="84">
        <v>24</v>
      </c>
      <c r="AF122" s="22">
        <v>91</v>
      </c>
      <c r="AG122" s="26"/>
      <c r="AH122" s="23"/>
      <c r="AI122" s="84">
        <v>1</v>
      </c>
      <c r="AJ122" s="84"/>
      <c r="AK122" s="84">
        <v>3</v>
      </c>
      <c r="AL122" s="84">
        <v>2</v>
      </c>
      <c r="AM122" s="22"/>
      <c r="AN122" s="22"/>
      <c r="AO122" s="84">
        <v>2</v>
      </c>
      <c r="AP122" s="84"/>
      <c r="AQ122" s="22"/>
      <c r="AR122" s="22"/>
      <c r="AS122" s="22">
        <v>0</v>
      </c>
      <c r="AT122" s="22">
        <v>1</v>
      </c>
      <c r="AU122" s="22">
        <v>9</v>
      </c>
      <c r="AV122" s="84">
        <v>2</v>
      </c>
      <c r="AW122" s="22">
        <v>6</v>
      </c>
      <c r="AX122" s="22">
        <v>3</v>
      </c>
      <c r="AY122" s="84">
        <v>1</v>
      </c>
      <c r="AZ122" s="84">
        <v>12</v>
      </c>
      <c r="BA122" s="22">
        <v>24</v>
      </c>
      <c r="BB122" s="84">
        <v>12</v>
      </c>
      <c r="BC122" s="26" t="s">
        <v>88</v>
      </c>
      <c r="BD122" s="26">
        <v>10</v>
      </c>
      <c r="BE122" s="26">
        <v>-10</v>
      </c>
      <c r="BF122" s="26" t="s">
        <v>82</v>
      </c>
      <c r="BG122" s="27">
        <v>0</v>
      </c>
      <c r="BH122" s="27">
        <v>0</v>
      </c>
      <c r="BI122" s="26" t="s">
        <v>82</v>
      </c>
      <c r="BJ122" s="26">
        <v>0</v>
      </c>
      <c r="BK122" s="26">
        <v>0</v>
      </c>
      <c r="BL122" s="26" t="s">
        <v>82</v>
      </c>
      <c r="BM122" s="84">
        <v>0</v>
      </c>
      <c r="BN122" s="84">
        <v>0</v>
      </c>
      <c r="BO122" s="22"/>
      <c r="BP122" s="22">
        <v>4</v>
      </c>
      <c r="BQ122" s="84">
        <v>4</v>
      </c>
      <c r="BR122" s="22">
        <v>2</v>
      </c>
      <c r="BS122" s="22">
        <v>10</v>
      </c>
      <c r="BT122" s="22"/>
      <c r="BU122" s="22"/>
      <c r="BV122" s="22"/>
      <c r="BW122" s="22"/>
      <c r="BX122" s="25" t="s">
        <v>186</v>
      </c>
      <c r="BY122" s="22">
        <v>29</v>
      </c>
    </row>
    <row r="123" spans="1:77" x14ac:dyDescent="0.25">
      <c r="A123" s="20" t="s">
        <v>77</v>
      </c>
      <c r="B123" s="20" t="s">
        <v>90</v>
      </c>
      <c r="C123" s="20" t="s">
        <v>150</v>
      </c>
      <c r="E123" s="84"/>
      <c r="F123" s="84"/>
      <c r="G123" s="22"/>
      <c r="H123" s="22"/>
      <c r="I123" s="22"/>
      <c r="J123" s="84">
        <v>121353.66</v>
      </c>
      <c r="K123" s="84">
        <v>1004</v>
      </c>
      <c r="L123" s="84"/>
      <c r="M123" s="84"/>
      <c r="N123" s="84"/>
      <c r="O123" s="84"/>
      <c r="P123" s="84">
        <v>1004</v>
      </c>
      <c r="Q123" s="84">
        <v>0</v>
      </c>
      <c r="R123" s="84">
        <v>30</v>
      </c>
      <c r="S123" s="84">
        <v>0</v>
      </c>
      <c r="T123" s="84">
        <v>0</v>
      </c>
      <c r="U123" s="84">
        <v>0</v>
      </c>
      <c r="V123" s="22"/>
      <c r="W123" s="22"/>
      <c r="X123" s="22"/>
      <c r="Y123" s="22"/>
      <c r="Z123" s="22"/>
      <c r="AA123" s="84">
        <v>1187</v>
      </c>
      <c r="AB123" s="84">
        <v>302</v>
      </c>
      <c r="AC123" s="84">
        <v>1489</v>
      </c>
      <c r="AD123" s="84">
        <v>1187</v>
      </c>
      <c r="AE123" s="84">
        <v>302</v>
      </c>
      <c r="AF123" s="22">
        <v>1489</v>
      </c>
      <c r="AG123" s="26"/>
      <c r="AH123" s="23"/>
      <c r="AI123" s="84">
        <v>6</v>
      </c>
      <c r="AJ123" s="84">
        <v>8</v>
      </c>
      <c r="AK123" s="84">
        <v>55</v>
      </c>
      <c r="AL123" s="84">
        <v>7</v>
      </c>
      <c r="AM123" s="22"/>
      <c r="AN123" s="22"/>
      <c r="AO123" s="84"/>
      <c r="AP123" s="84"/>
      <c r="AQ123" s="22"/>
      <c r="AR123" s="22"/>
      <c r="AS123" s="22"/>
      <c r="AT123" s="22"/>
      <c r="AU123" s="22">
        <v>76</v>
      </c>
      <c r="AV123" s="84">
        <v>94</v>
      </c>
      <c r="AW123" s="84">
        <v>401</v>
      </c>
      <c r="AX123" s="84">
        <v>62</v>
      </c>
      <c r="AY123" s="84"/>
      <c r="AZ123" s="84">
        <v>52</v>
      </c>
      <c r="BA123" s="22">
        <v>609</v>
      </c>
      <c r="BB123" s="84">
        <v>52</v>
      </c>
      <c r="BC123" s="26" t="s">
        <v>88</v>
      </c>
      <c r="BD123" s="26">
        <v>20</v>
      </c>
      <c r="BE123" s="26">
        <v>-20</v>
      </c>
      <c r="BF123" s="26" t="s">
        <v>82</v>
      </c>
      <c r="BG123" s="27">
        <v>0</v>
      </c>
      <c r="BH123" s="27">
        <v>0</v>
      </c>
      <c r="BI123" s="26" t="s">
        <v>82</v>
      </c>
      <c r="BJ123" s="26">
        <v>0</v>
      </c>
      <c r="BK123" s="26">
        <v>0</v>
      </c>
      <c r="BL123" s="26" t="s">
        <v>88</v>
      </c>
      <c r="BM123" s="84">
        <v>2</v>
      </c>
      <c r="BN123" s="84">
        <v>-2</v>
      </c>
      <c r="BO123" s="22">
        <v>14</v>
      </c>
      <c r="BP123" s="22">
        <v>113</v>
      </c>
      <c r="BQ123" s="84">
        <v>4</v>
      </c>
      <c r="BR123" s="22"/>
      <c r="BS123" s="22">
        <v>39</v>
      </c>
      <c r="BT123" s="22"/>
      <c r="BU123" s="22"/>
      <c r="BV123" s="22">
        <v>3</v>
      </c>
      <c r="BW123" s="22">
        <v>24</v>
      </c>
      <c r="BX123" s="25" t="s">
        <v>186</v>
      </c>
      <c r="BY123" s="22">
        <v>29</v>
      </c>
    </row>
    <row r="124" spans="1:77" x14ac:dyDescent="0.25">
      <c r="A124" s="14" t="s">
        <v>89</v>
      </c>
      <c r="B124" s="20" t="s">
        <v>90</v>
      </c>
      <c r="C124" s="20" t="s">
        <v>152</v>
      </c>
      <c r="E124" s="22">
        <v>9</v>
      </c>
      <c r="F124" s="22">
        <v>14</v>
      </c>
      <c r="G124" s="22"/>
      <c r="H124" s="22"/>
      <c r="I124" s="22"/>
      <c r="J124" s="22">
        <v>596</v>
      </c>
      <c r="K124" s="84">
        <v>30</v>
      </c>
      <c r="L124" s="84">
        <v>10</v>
      </c>
      <c r="M124" s="84">
        <v>0</v>
      </c>
      <c r="N124" s="84">
        <v>0</v>
      </c>
      <c r="O124" s="84">
        <v>0</v>
      </c>
      <c r="P124" s="84">
        <v>40</v>
      </c>
      <c r="Q124" s="84"/>
      <c r="R124" s="84"/>
      <c r="S124" s="84"/>
      <c r="T124" s="84"/>
      <c r="U124" s="84"/>
      <c r="V124" s="22"/>
      <c r="W124" s="22"/>
      <c r="X124" s="22"/>
      <c r="Y124" s="22"/>
      <c r="Z124" s="22"/>
      <c r="AA124" s="84">
        <v>40</v>
      </c>
      <c r="AB124" s="84">
        <v>0</v>
      </c>
      <c r="AC124" s="84">
        <v>40</v>
      </c>
      <c r="AD124" s="84">
        <v>40</v>
      </c>
      <c r="AE124" s="84">
        <v>0</v>
      </c>
      <c r="AF124" s="22">
        <v>40</v>
      </c>
      <c r="AG124" s="26"/>
      <c r="AH124" s="23"/>
      <c r="AI124" s="84"/>
      <c r="AJ124" s="84"/>
      <c r="AK124" s="84"/>
      <c r="AL124" s="84"/>
      <c r="AM124" s="22">
        <v>2</v>
      </c>
      <c r="AN124" s="22"/>
      <c r="AO124" s="84">
        <v>4</v>
      </c>
      <c r="AP124" s="84"/>
      <c r="AQ124" s="22"/>
      <c r="AR124" s="22"/>
      <c r="AS124" s="22"/>
      <c r="AT124" s="22"/>
      <c r="AU124" s="22">
        <v>6</v>
      </c>
      <c r="AV124" s="84"/>
      <c r="AW124" s="84"/>
      <c r="AX124" s="84"/>
      <c r="AY124" s="84"/>
      <c r="AZ124" s="84"/>
      <c r="BA124" s="22">
        <v>0</v>
      </c>
      <c r="BB124" s="84"/>
      <c r="BC124" s="26"/>
      <c r="BD124" s="26"/>
      <c r="BE124" s="26">
        <v>0</v>
      </c>
      <c r="BF124" s="26"/>
      <c r="BG124" s="27"/>
      <c r="BH124" s="27">
        <v>0</v>
      </c>
      <c r="BI124" s="26"/>
      <c r="BJ124" s="26"/>
      <c r="BK124" s="26">
        <v>0</v>
      </c>
      <c r="BL124" s="26"/>
      <c r="BM124" s="84"/>
      <c r="BN124" s="84">
        <v>0</v>
      </c>
      <c r="BO124" s="84"/>
      <c r="BP124" s="84"/>
      <c r="BQ124" s="84"/>
      <c r="BR124" s="22"/>
      <c r="BS124" s="22"/>
      <c r="BT124" s="22"/>
      <c r="BU124" s="22"/>
      <c r="BV124" s="22"/>
      <c r="BW124" s="22"/>
      <c r="BX124" s="25" t="s">
        <v>186</v>
      </c>
      <c r="BY124" s="22">
        <v>29</v>
      </c>
    </row>
    <row r="125" spans="1:77" x14ac:dyDescent="0.25">
      <c r="A125" s="20" t="s">
        <v>77</v>
      </c>
      <c r="B125" s="20" t="s">
        <v>90</v>
      </c>
      <c r="C125" s="20" t="s">
        <v>150</v>
      </c>
      <c r="E125" s="22">
        <v>44</v>
      </c>
      <c r="F125" s="22">
        <v>66</v>
      </c>
      <c r="G125" s="22"/>
      <c r="H125" s="22"/>
      <c r="I125" s="22"/>
      <c r="J125" s="84">
        <v>35038</v>
      </c>
      <c r="K125" s="84">
        <v>100</v>
      </c>
      <c r="L125" s="84">
        <v>471</v>
      </c>
      <c r="M125" s="84">
        <v>0</v>
      </c>
      <c r="N125" s="84">
        <v>0</v>
      </c>
      <c r="O125" s="84">
        <v>0</v>
      </c>
      <c r="P125" s="84">
        <v>571</v>
      </c>
      <c r="Q125" s="84">
        <v>3</v>
      </c>
      <c r="R125" s="84">
        <v>0</v>
      </c>
      <c r="S125" s="84">
        <v>0</v>
      </c>
      <c r="T125" s="84">
        <v>0</v>
      </c>
      <c r="U125" s="84">
        <v>0</v>
      </c>
      <c r="V125" s="22"/>
      <c r="W125" s="22"/>
      <c r="X125" s="22"/>
      <c r="Y125" s="22"/>
      <c r="Z125" s="22"/>
      <c r="AA125" s="84">
        <v>52</v>
      </c>
      <c r="AB125" s="84">
        <v>903</v>
      </c>
      <c r="AC125" s="84">
        <v>955</v>
      </c>
      <c r="AD125" s="84">
        <v>52</v>
      </c>
      <c r="AE125" s="84">
        <v>903</v>
      </c>
      <c r="AF125" s="22">
        <v>955</v>
      </c>
      <c r="AG125" s="26"/>
      <c r="AH125" s="23"/>
      <c r="AI125" s="84">
        <v>3</v>
      </c>
      <c r="AJ125" s="84">
        <v>4</v>
      </c>
      <c r="AK125" s="84">
        <v>9</v>
      </c>
      <c r="AL125" s="84">
        <v>2</v>
      </c>
      <c r="AM125" s="22"/>
      <c r="AN125" s="22"/>
      <c r="AO125" s="84"/>
      <c r="AP125" s="84"/>
      <c r="AQ125" s="22"/>
      <c r="AR125" s="22"/>
      <c r="AS125" s="22"/>
      <c r="AT125" s="22"/>
      <c r="AU125" s="22">
        <v>18</v>
      </c>
      <c r="AV125" s="22">
        <v>100</v>
      </c>
      <c r="AW125" s="22">
        <v>528</v>
      </c>
      <c r="AX125" s="22"/>
      <c r="AY125" s="22"/>
      <c r="AZ125" s="22"/>
      <c r="BA125" s="22">
        <v>628</v>
      </c>
      <c r="BB125" s="22"/>
      <c r="BC125" s="26" t="s">
        <v>81</v>
      </c>
      <c r="BD125" s="26">
        <v>40</v>
      </c>
      <c r="BE125" s="26">
        <v>40</v>
      </c>
      <c r="BF125" s="26" t="s">
        <v>82</v>
      </c>
      <c r="BG125" s="27">
        <v>0</v>
      </c>
      <c r="BH125" s="27">
        <v>0</v>
      </c>
      <c r="BI125" s="26" t="s">
        <v>82</v>
      </c>
      <c r="BJ125" s="26">
        <v>0</v>
      </c>
      <c r="BK125" s="26">
        <v>0</v>
      </c>
      <c r="BL125" s="26" t="s">
        <v>82</v>
      </c>
      <c r="BM125" s="84">
        <v>0</v>
      </c>
      <c r="BN125" s="84">
        <v>0</v>
      </c>
      <c r="BO125" s="22">
        <v>5</v>
      </c>
      <c r="BP125" s="84">
        <v>15</v>
      </c>
      <c r="BQ125" s="84"/>
      <c r="BR125" s="22"/>
      <c r="BS125" s="22"/>
      <c r="BT125" s="22">
        <v>2</v>
      </c>
      <c r="BU125" s="22"/>
      <c r="BV125" s="22">
        <v>3</v>
      </c>
      <c r="BW125" s="22"/>
      <c r="BX125" s="25" t="s">
        <v>186</v>
      </c>
      <c r="BY125" s="22">
        <v>29</v>
      </c>
    </row>
    <row r="126" spans="1:77" x14ac:dyDescent="0.25">
      <c r="A126" s="20" t="s">
        <v>89</v>
      </c>
      <c r="B126" s="20" t="s">
        <v>78</v>
      </c>
      <c r="C126" s="20" t="s">
        <v>151</v>
      </c>
      <c r="E126" s="84">
        <v>360</v>
      </c>
      <c r="F126" s="84">
        <v>720</v>
      </c>
      <c r="G126" s="22"/>
      <c r="H126" s="22"/>
      <c r="I126" s="22"/>
      <c r="J126" s="84">
        <v>14539</v>
      </c>
      <c r="K126" s="84">
        <v>41</v>
      </c>
      <c r="L126" s="84">
        <v>56</v>
      </c>
      <c r="M126" s="84">
        <v>2</v>
      </c>
      <c r="N126" s="84">
        <v>0</v>
      </c>
      <c r="O126" s="84">
        <v>0</v>
      </c>
      <c r="P126" s="84">
        <v>99</v>
      </c>
      <c r="Q126" s="84"/>
      <c r="R126" s="84"/>
      <c r="S126" s="84"/>
      <c r="T126" s="84"/>
      <c r="U126" s="84"/>
      <c r="V126" s="22"/>
      <c r="W126" s="22"/>
      <c r="X126" s="22"/>
      <c r="Y126" s="22"/>
      <c r="Z126" s="22"/>
      <c r="AA126" s="84">
        <v>10</v>
      </c>
      <c r="AB126" s="84">
        <v>30</v>
      </c>
      <c r="AC126" s="84">
        <v>40</v>
      </c>
      <c r="AD126" s="84">
        <v>35</v>
      </c>
      <c r="AE126" s="84">
        <v>124</v>
      </c>
      <c r="AF126" s="22">
        <v>159</v>
      </c>
      <c r="AG126" s="26"/>
      <c r="AH126" s="23"/>
      <c r="AI126" s="84"/>
      <c r="AJ126" s="84"/>
      <c r="AK126" s="84"/>
      <c r="AL126" s="84"/>
      <c r="AM126" s="22"/>
      <c r="AN126" s="22"/>
      <c r="AO126" s="84"/>
      <c r="AP126" s="84"/>
      <c r="AQ126" s="22"/>
      <c r="AR126" s="22"/>
      <c r="AS126" s="22"/>
      <c r="AT126" s="22"/>
      <c r="AU126" s="22">
        <v>0</v>
      </c>
      <c r="AV126" s="84"/>
      <c r="AW126" s="84"/>
      <c r="AX126" s="84"/>
      <c r="AY126" s="84"/>
      <c r="AZ126" s="84"/>
      <c r="BA126" s="22">
        <v>0</v>
      </c>
      <c r="BB126" s="84"/>
      <c r="BC126" s="26"/>
      <c r="BD126" s="26"/>
      <c r="BE126" s="26">
        <v>0</v>
      </c>
      <c r="BF126" s="26" t="s">
        <v>82</v>
      </c>
      <c r="BG126" s="27">
        <v>0</v>
      </c>
      <c r="BH126" s="27">
        <v>0</v>
      </c>
      <c r="BI126" s="26"/>
      <c r="BJ126" s="26"/>
      <c r="BK126" s="26">
        <v>0</v>
      </c>
      <c r="BL126" s="26"/>
      <c r="BM126" s="84"/>
      <c r="BN126" s="84">
        <v>0</v>
      </c>
      <c r="BO126" s="22"/>
      <c r="BP126" s="22"/>
      <c r="BQ126" s="22"/>
      <c r="BR126" s="22"/>
      <c r="BS126" s="22"/>
      <c r="BT126" s="22"/>
      <c r="BU126" s="22"/>
      <c r="BV126" s="22"/>
      <c r="BW126" s="22"/>
      <c r="BX126" s="25" t="s">
        <v>186</v>
      </c>
      <c r="BY126" s="22">
        <v>29</v>
      </c>
    </row>
    <row r="127" spans="1:77" x14ac:dyDescent="0.25">
      <c r="A127" s="20" t="s">
        <v>77</v>
      </c>
      <c r="B127" s="20" t="s">
        <v>78</v>
      </c>
      <c r="C127" s="20" t="s">
        <v>150</v>
      </c>
      <c r="E127" s="22">
        <v>40</v>
      </c>
      <c r="F127" s="22">
        <v>45</v>
      </c>
      <c r="G127" s="22"/>
      <c r="H127" s="22"/>
      <c r="I127" s="22"/>
      <c r="J127" s="84">
        <v>2097</v>
      </c>
      <c r="K127" s="84">
        <v>20</v>
      </c>
      <c r="L127" s="84">
        <v>20</v>
      </c>
      <c r="M127" s="84">
        <v>0</v>
      </c>
      <c r="N127" s="84">
        <v>0</v>
      </c>
      <c r="O127" s="84">
        <v>0</v>
      </c>
      <c r="P127" s="84">
        <v>40</v>
      </c>
      <c r="Q127" s="84"/>
      <c r="R127" s="84"/>
      <c r="S127" s="84"/>
      <c r="T127" s="84"/>
      <c r="U127" s="84"/>
      <c r="V127" s="22"/>
      <c r="W127" s="22"/>
      <c r="X127" s="22"/>
      <c r="Y127" s="22"/>
      <c r="Z127" s="22"/>
      <c r="AA127" s="84">
        <v>2</v>
      </c>
      <c r="AB127" s="84">
        <v>17</v>
      </c>
      <c r="AC127" s="84">
        <v>19</v>
      </c>
      <c r="AD127" s="84">
        <v>4</v>
      </c>
      <c r="AE127" s="84">
        <v>36</v>
      </c>
      <c r="AF127" s="22">
        <v>40</v>
      </c>
      <c r="AG127" s="26"/>
      <c r="AH127" s="23"/>
      <c r="AI127" s="84"/>
      <c r="AJ127" s="84"/>
      <c r="AK127" s="84">
        <v>2</v>
      </c>
      <c r="AL127" s="84"/>
      <c r="AM127" s="22"/>
      <c r="AN127" s="22"/>
      <c r="AO127" s="84"/>
      <c r="AP127" s="84"/>
      <c r="AQ127" s="22"/>
      <c r="AR127" s="22"/>
      <c r="AS127" s="22"/>
      <c r="AT127" s="22"/>
      <c r="AU127" s="22">
        <v>2</v>
      </c>
      <c r="AV127" s="22"/>
      <c r="AW127" s="84">
        <v>6</v>
      </c>
      <c r="AX127" s="84"/>
      <c r="AY127" s="84"/>
      <c r="AZ127" s="84"/>
      <c r="BA127" s="22">
        <v>6</v>
      </c>
      <c r="BB127" s="84"/>
      <c r="BC127" s="26" t="s">
        <v>81</v>
      </c>
      <c r="BD127" s="26">
        <v>5</v>
      </c>
      <c r="BE127" s="26">
        <v>5</v>
      </c>
      <c r="BF127" s="26" t="s">
        <v>82</v>
      </c>
      <c r="BG127" s="27">
        <v>0</v>
      </c>
      <c r="BH127" s="27">
        <v>0</v>
      </c>
      <c r="BI127" s="26" t="s">
        <v>82</v>
      </c>
      <c r="BJ127" s="26">
        <v>0</v>
      </c>
      <c r="BK127" s="26">
        <v>0</v>
      </c>
      <c r="BL127" s="26" t="s">
        <v>82</v>
      </c>
      <c r="BM127" s="84">
        <v>0</v>
      </c>
      <c r="BN127" s="84">
        <v>0</v>
      </c>
      <c r="BO127" s="22"/>
      <c r="BP127" s="22"/>
      <c r="BQ127" s="22"/>
      <c r="BR127" s="22"/>
      <c r="BS127" s="22"/>
      <c r="BT127" s="22"/>
      <c r="BU127" s="22"/>
      <c r="BV127" s="22"/>
      <c r="BW127" s="22"/>
      <c r="BX127" s="25" t="s">
        <v>186</v>
      </c>
      <c r="BY127" s="22">
        <v>29</v>
      </c>
    </row>
    <row r="128" spans="1:77" x14ac:dyDescent="0.25">
      <c r="A128" s="20" t="s">
        <v>100</v>
      </c>
      <c r="B128" s="20" t="s">
        <v>90</v>
      </c>
      <c r="C128" s="20" t="s">
        <v>150</v>
      </c>
      <c r="E128" s="84">
        <v>982</v>
      </c>
      <c r="F128" s="84">
        <v>1392</v>
      </c>
      <c r="G128" s="22"/>
      <c r="H128" s="22"/>
      <c r="I128" s="22"/>
      <c r="J128" s="84">
        <v>55076.55</v>
      </c>
      <c r="K128" s="84">
        <v>5</v>
      </c>
      <c r="L128" s="84">
        <v>482</v>
      </c>
      <c r="M128" s="84">
        <v>63</v>
      </c>
      <c r="N128" s="84">
        <v>0</v>
      </c>
      <c r="O128" s="84">
        <v>0</v>
      </c>
      <c r="P128" s="84">
        <v>550</v>
      </c>
      <c r="Q128" s="84">
        <v>2</v>
      </c>
      <c r="R128" s="84">
        <v>0</v>
      </c>
      <c r="S128" s="84">
        <v>0</v>
      </c>
      <c r="T128" s="84">
        <v>0</v>
      </c>
      <c r="U128" s="84">
        <v>0</v>
      </c>
      <c r="V128" s="22">
        <v>3</v>
      </c>
      <c r="W128" s="22">
        <v>0</v>
      </c>
      <c r="X128" s="22">
        <v>0</v>
      </c>
      <c r="Y128" s="22">
        <v>0</v>
      </c>
      <c r="Z128" s="22">
        <v>0</v>
      </c>
      <c r="AA128" s="84">
        <v>0</v>
      </c>
      <c r="AB128" s="84">
        <v>1163</v>
      </c>
      <c r="AC128" s="84">
        <v>1163</v>
      </c>
      <c r="AD128" s="84">
        <v>0</v>
      </c>
      <c r="AE128" s="84">
        <v>1163</v>
      </c>
      <c r="AF128" s="22">
        <v>1163</v>
      </c>
      <c r="AG128" s="26"/>
      <c r="AH128" s="23"/>
      <c r="AI128" s="84">
        <v>6</v>
      </c>
      <c r="AJ128" s="84">
        <v>9</v>
      </c>
      <c r="AK128" s="84">
        <v>22</v>
      </c>
      <c r="AL128" s="84">
        <v>11</v>
      </c>
      <c r="AM128" s="22"/>
      <c r="AN128" s="22"/>
      <c r="AO128" s="84"/>
      <c r="AP128" s="84"/>
      <c r="AQ128" s="22"/>
      <c r="AR128" s="22"/>
      <c r="AS128" s="22"/>
      <c r="AT128" s="22"/>
      <c r="AU128" s="22">
        <v>48</v>
      </c>
      <c r="AV128" s="84">
        <v>205</v>
      </c>
      <c r="AW128" s="84">
        <v>292</v>
      </c>
      <c r="AX128" s="84">
        <v>48</v>
      </c>
      <c r="AY128" s="84"/>
      <c r="AZ128" s="84"/>
      <c r="BA128" s="22">
        <v>545</v>
      </c>
      <c r="BB128" s="84"/>
      <c r="BC128" s="26" t="s">
        <v>81</v>
      </c>
      <c r="BD128" s="26">
        <v>5</v>
      </c>
      <c r="BE128" s="26">
        <v>5</v>
      </c>
      <c r="BF128" s="26" t="s">
        <v>82</v>
      </c>
      <c r="BG128" s="27">
        <v>0</v>
      </c>
      <c r="BH128" s="27">
        <v>0</v>
      </c>
      <c r="BI128" s="26" t="s">
        <v>82</v>
      </c>
      <c r="BJ128" s="26">
        <v>0</v>
      </c>
      <c r="BK128" s="26">
        <v>0</v>
      </c>
      <c r="BL128" s="26" t="s">
        <v>82</v>
      </c>
      <c r="BM128" s="84">
        <v>0</v>
      </c>
      <c r="BN128" s="84">
        <v>0</v>
      </c>
      <c r="BO128" s="22">
        <v>4</v>
      </c>
      <c r="BP128" s="22">
        <v>86</v>
      </c>
      <c r="BQ128" s="22">
        <v>5</v>
      </c>
      <c r="BR128" s="22"/>
      <c r="BS128" s="22"/>
      <c r="BT128" s="22"/>
      <c r="BU128" s="22"/>
      <c r="BV128" s="22"/>
      <c r="BW128" s="22"/>
      <c r="BX128" s="25" t="s">
        <v>186</v>
      </c>
      <c r="BY128" s="22">
        <v>29</v>
      </c>
    </row>
    <row r="129" spans="1:77" x14ac:dyDescent="0.25">
      <c r="A129" s="20" t="s">
        <v>83</v>
      </c>
      <c r="B129" s="20" t="s">
        <v>90</v>
      </c>
      <c r="C129" s="20" t="s">
        <v>150</v>
      </c>
      <c r="E129" s="84">
        <v>25</v>
      </c>
      <c r="F129" s="84">
        <v>45</v>
      </c>
      <c r="G129" s="22"/>
      <c r="H129" s="22"/>
      <c r="I129" s="22"/>
      <c r="J129" s="84">
        <v>8550</v>
      </c>
      <c r="K129" s="84">
        <v>15</v>
      </c>
      <c r="L129" s="84">
        <v>30</v>
      </c>
      <c r="M129" s="84">
        <v>8</v>
      </c>
      <c r="N129" s="84">
        <v>5</v>
      </c>
      <c r="O129" s="84">
        <v>0</v>
      </c>
      <c r="P129" s="84">
        <v>58</v>
      </c>
      <c r="Q129" s="84">
        <v>5</v>
      </c>
      <c r="R129" s="84">
        <v>10</v>
      </c>
      <c r="S129" s="84">
        <v>3</v>
      </c>
      <c r="T129" s="84">
        <v>0</v>
      </c>
      <c r="U129" s="84">
        <v>0</v>
      </c>
      <c r="V129" s="22">
        <v>5</v>
      </c>
      <c r="W129" s="22">
        <v>6</v>
      </c>
      <c r="X129" s="22">
        <v>3</v>
      </c>
      <c r="Y129" s="22">
        <v>0</v>
      </c>
      <c r="Z129" s="22">
        <v>0</v>
      </c>
      <c r="AA129" s="84">
        <v>10</v>
      </c>
      <c r="AB129" s="84">
        <v>35</v>
      </c>
      <c r="AC129" s="84">
        <v>45</v>
      </c>
      <c r="AD129" s="84">
        <v>167</v>
      </c>
      <c r="AE129" s="84">
        <v>45</v>
      </c>
      <c r="AF129" s="22">
        <v>212</v>
      </c>
      <c r="AG129" s="26"/>
      <c r="AH129" s="23"/>
      <c r="AI129" s="84"/>
      <c r="AJ129" s="84"/>
      <c r="AK129" s="84"/>
      <c r="AL129" s="84"/>
      <c r="AM129" s="22"/>
      <c r="AN129" s="22"/>
      <c r="AO129" s="84"/>
      <c r="AP129" s="84"/>
      <c r="AQ129" s="22"/>
      <c r="AR129" s="22"/>
      <c r="AS129" s="22"/>
      <c r="AT129" s="22"/>
      <c r="AU129" s="22">
        <v>0</v>
      </c>
      <c r="AV129" s="84">
        <v>10</v>
      </c>
      <c r="AW129" s="84">
        <v>15</v>
      </c>
      <c r="AX129" s="84">
        <v>6</v>
      </c>
      <c r="AY129" s="84">
        <v>5</v>
      </c>
      <c r="AZ129" s="84"/>
      <c r="BA129" s="22">
        <v>36</v>
      </c>
      <c r="BB129" s="84"/>
      <c r="BC129" s="26" t="s">
        <v>81</v>
      </c>
      <c r="BD129" s="26">
        <v>5</v>
      </c>
      <c r="BE129" s="26">
        <v>5</v>
      </c>
      <c r="BF129" s="26" t="s">
        <v>81</v>
      </c>
      <c r="BG129" s="27">
        <v>5</v>
      </c>
      <c r="BH129" s="27">
        <v>5</v>
      </c>
      <c r="BI129" s="26" t="s">
        <v>82</v>
      </c>
      <c r="BJ129" s="26">
        <v>0</v>
      </c>
      <c r="BK129" s="26">
        <v>0</v>
      </c>
      <c r="BL129" s="26" t="s">
        <v>82</v>
      </c>
      <c r="BM129" s="84">
        <v>0</v>
      </c>
      <c r="BN129" s="84">
        <v>0</v>
      </c>
      <c r="BO129" s="22">
        <v>5</v>
      </c>
      <c r="BP129" s="22">
        <v>10</v>
      </c>
      <c r="BQ129" s="22">
        <v>5</v>
      </c>
      <c r="BR129" s="22">
        <v>3</v>
      </c>
      <c r="BS129" s="22"/>
      <c r="BT129" s="22"/>
      <c r="BU129" s="22">
        <v>2</v>
      </c>
      <c r="BV129" s="22">
        <v>10</v>
      </c>
      <c r="BW129" s="22"/>
      <c r="BX129" s="25" t="s">
        <v>186</v>
      </c>
      <c r="BY129" s="22">
        <v>29</v>
      </c>
    </row>
    <row r="130" spans="1:77" x14ac:dyDescent="0.25">
      <c r="A130" s="20" t="s">
        <v>83</v>
      </c>
      <c r="B130" s="20" t="s">
        <v>78</v>
      </c>
      <c r="C130" s="20" t="s">
        <v>152</v>
      </c>
      <c r="E130" s="84">
        <v>17</v>
      </c>
      <c r="F130" s="22">
        <v>130</v>
      </c>
      <c r="G130" s="22"/>
      <c r="H130" s="22"/>
      <c r="I130" s="22"/>
      <c r="J130" s="85">
        <v>0</v>
      </c>
      <c r="K130" s="84">
        <v>0</v>
      </c>
      <c r="L130" s="84"/>
      <c r="M130" s="84"/>
      <c r="N130" s="84"/>
      <c r="O130" s="84"/>
      <c r="P130" s="84">
        <v>0</v>
      </c>
      <c r="Q130" s="84">
        <v>0</v>
      </c>
      <c r="R130" s="84"/>
      <c r="S130" s="84"/>
      <c r="T130" s="84"/>
      <c r="U130" s="84"/>
      <c r="V130" s="22">
        <v>0</v>
      </c>
      <c r="W130" s="22"/>
      <c r="X130" s="22"/>
      <c r="Y130" s="22"/>
      <c r="Z130" s="22"/>
      <c r="AA130" s="84">
        <v>0</v>
      </c>
      <c r="AB130" s="84"/>
      <c r="AC130" s="84">
        <v>0</v>
      </c>
      <c r="AD130" s="84">
        <v>0</v>
      </c>
      <c r="AE130" s="84"/>
      <c r="AF130" s="22">
        <v>0</v>
      </c>
      <c r="AG130" s="26"/>
      <c r="AH130" s="23"/>
      <c r="AI130" s="84">
        <v>1</v>
      </c>
      <c r="AJ130" s="84"/>
      <c r="AK130" s="84"/>
      <c r="AL130" s="84"/>
      <c r="AM130" s="22">
        <v>1</v>
      </c>
      <c r="AN130" s="22"/>
      <c r="AO130" s="84"/>
      <c r="AP130" s="84"/>
      <c r="AQ130" s="22"/>
      <c r="AR130" s="22"/>
      <c r="AS130" s="22"/>
      <c r="AT130" s="22"/>
      <c r="AU130" s="22">
        <v>2</v>
      </c>
      <c r="AV130" s="84"/>
      <c r="AW130" s="22"/>
      <c r="AX130" s="22"/>
      <c r="AY130" s="22"/>
      <c r="AZ130" s="22"/>
      <c r="BA130" s="22">
        <v>0</v>
      </c>
      <c r="BB130" s="22"/>
      <c r="BC130" s="26" t="s">
        <v>82</v>
      </c>
      <c r="BD130" s="26">
        <v>0</v>
      </c>
      <c r="BE130" s="26">
        <v>0</v>
      </c>
      <c r="BF130" s="26" t="s">
        <v>82</v>
      </c>
      <c r="BG130" s="27">
        <v>0</v>
      </c>
      <c r="BH130" s="27">
        <v>0</v>
      </c>
      <c r="BI130" s="26" t="s">
        <v>82</v>
      </c>
      <c r="BJ130" s="26">
        <v>0</v>
      </c>
      <c r="BK130" s="26">
        <v>0</v>
      </c>
      <c r="BL130" s="26" t="s">
        <v>82</v>
      </c>
      <c r="BM130" s="84">
        <v>0</v>
      </c>
      <c r="BN130" s="84">
        <v>0</v>
      </c>
      <c r="BO130" s="22"/>
      <c r="BP130" s="22"/>
      <c r="BQ130" s="22"/>
      <c r="BR130" s="22"/>
      <c r="BS130" s="22"/>
      <c r="BT130" s="22"/>
      <c r="BU130" s="22">
        <v>2</v>
      </c>
      <c r="BV130" s="22"/>
      <c r="BW130" s="22"/>
      <c r="BX130" s="25" t="s">
        <v>186</v>
      </c>
      <c r="BY130" s="22">
        <v>29</v>
      </c>
    </row>
    <row r="131" spans="1:77" x14ac:dyDescent="0.25">
      <c r="A131" s="20" t="s">
        <v>96</v>
      </c>
      <c r="B131" s="20" t="s">
        <v>78</v>
      </c>
      <c r="C131" s="23" t="s">
        <v>153</v>
      </c>
      <c r="E131" s="84">
        <v>21</v>
      </c>
      <c r="F131" s="84">
        <v>34</v>
      </c>
      <c r="G131" s="22"/>
      <c r="H131" s="22"/>
      <c r="I131" s="22"/>
      <c r="J131" s="84">
        <v>0</v>
      </c>
      <c r="K131" s="84"/>
      <c r="L131" s="84"/>
      <c r="M131" s="84"/>
      <c r="N131" s="84"/>
      <c r="O131" s="84"/>
      <c r="P131" s="84">
        <v>0</v>
      </c>
      <c r="Q131" s="84"/>
      <c r="R131" s="84"/>
      <c r="S131" s="84"/>
      <c r="T131" s="84"/>
      <c r="U131" s="84"/>
      <c r="V131" s="22"/>
      <c r="W131" s="22"/>
      <c r="X131" s="22"/>
      <c r="Y131" s="22"/>
      <c r="Z131" s="22"/>
      <c r="AA131" s="84"/>
      <c r="AB131" s="84"/>
      <c r="AC131" s="84">
        <v>0</v>
      </c>
      <c r="AD131" s="84"/>
      <c r="AE131" s="84"/>
      <c r="AF131" s="22">
        <v>0</v>
      </c>
      <c r="AG131" s="26"/>
      <c r="AH131" s="23"/>
      <c r="AI131" s="84"/>
      <c r="AJ131" s="84"/>
      <c r="AK131" s="84">
        <v>1</v>
      </c>
      <c r="AL131" s="84"/>
      <c r="AM131" s="22"/>
      <c r="AN131" s="22"/>
      <c r="AO131" s="84">
        <v>0</v>
      </c>
      <c r="AP131" s="84">
        <v>1</v>
      </c>
      <c r="AQ131" s="22"/>
      <c r="AR131" s="22"/>
      <c r="AS131" s="22"/>
      <c r="AT131" s="22"/>
      <c r="AU131" s="22">
        <v>2</v>
      </c>
      <c r="AV131" s="84"/>
      <c r="AW131" s="84"/>
      <c r="AX131" s="84"/>
      <c r="AY131" s="84"/>
      <c r="AZ131" s="84"/>
      <c r="BA131" s="22">
        <v>0</v>
      </c>
      <c r="BB131" s="84"/>
      <c r="BC131" s="26" t="s">
        <v>82</v>
      </c>
      <c r="BD131" s="26">
        <v>0</v>
      </c>
      <c r="BE131" s="26">
        <v>0</v>
      </c>
      <c r="BF131" s="26" t="s">
        <v>82</v>
      </c>
      <c r="BG131" s="27">
        <v>0</v>
      </c>
      <c r="BH131" s="27">
        <v>0</v>
      </c>
      <c r="BI131" s="26" t="s">
        <v>82</v>
      </c>
      <c r="BJ131" s="26">
        <v>0</v>
      </c>
      <c r="BK131" s="26">
        <v>0</v>
      </c>
      <c r="BL131" s="26" t="s">
        <v>82</v>
      </c>
      <c r="BM131" s="84">
        <v>0</v>
      </c>
      <c r="BN131" s="84">
        <v>0</v>
      </c>
      <c r="BO131" s="22"/>
      <c r="BP131" s="22"/>
      <c r="BQ131" s="84"/>
      <c r="BR131" s="22"/>
      <c r="BS131" s="22"/>
      <c r="BT131" s="22"/>
      <c r="BU131" s="22"/>
      <c r="BV131" s="22"/>
      <c r="BW131" s="22"/>
      <c r="BX131" s="25" t="s">
        <v>186</v>
      </c>
      <c r="BY131" s="22">
        <v>29</v>
      </c>
    </row>
    <row r="132" spans="1:77" x14ac:dyDescent="0.25">
      <c r="A132" s="20" t="s">
        <v>100</v>
      </c>
      <c r="B132" s="20" t="s">
        <v>78</v>
      </c>
      <c r="C132" s="20" t="s">
        <v>150</v>
      </c>
      <c r="E132" s="84">
        <v>6</v>
      </c>
      <c r="F132" s="84">
        <v>13</v>
      </c>
      <c r="G132" s="22"/>
      <c r="H132" s="22"/>
      <c r="I132" s="22"/>
      <c r="J132" s="84">
        <v>11840</v>
      </c>
      <c r="K132" s="84">
        <v>0</v>
      </c>
      <c r="L132" s="84">
        <v>66</v>
      </c>
      <c r="M132" s="84">
        <v>0</v>
      </c>
      <c r="N132" s="84">
        <v>0</v>
      </c>
      <c r="O132" s="84">
        <v>0</v>
      </c>
      <c r="P132" s="84">
        <v>66</v>
      </c>
      <c r="Q132" s="84">
        <v>0</v>
      </c>
      <c r="R132" s="84">
        <v>2</v>
      </c>
      <c r="S132" s="84">
        <v>0</v>
      </c>
      <c r="T132" s="84">
        <v>0</v>
      </c>
      <c r="U132" s="84">
        <v>0</v>
      </c>
      <c r="V132" s="22"/>
      <c r="W132" s="22"/>
      <c r="X132" s="22"/>
      <c r="Y132" s="22"/>
      <c r="Z132" s="22"/>
      <c r="AA132" s="84">
        <v>0</v>
      </c>
      <c r="AB132" s="84">
        <v>132</v>
      </c>
      <c r="AC132" s="84">
        <v>132</v>
      </c>
      <c r="AD132" s="84">
        <v>0</v>
      </c>
      <c r="AE132" s="84">
        <v>132</v>
      </c>
      <c r="AF132" s="22">
        <v>132</v>
      </c>
      <c r="AG132" s="26"/>
      <c r="AH132" s="23"/>
      <c r="AI132" s="84">
        <v>2</v>
      </c>
      <c r="AJ132" s="84">
        <v>1</v>
      </c>
      <c r="AK132" s="84">
        <v>1</v>
      </c>
      <c r="AL132" s="84">
        <v>2</v>
      </c>
      <c r="AM132" s="22"/>
      <c r="AN132" s="22"/>
      <c r="AO132" s="84"/>
      <c r="AP132" s="84"/>
      <c r="AQ132" s="22"/>
      <c r="AR132" s="22"/>
      <c r="AS132" s="22"/>
      <c r="AT132" s="22"/>
      <c r="AU132" s="22">
        <v>6</v>
      </c>
      <c r="AV132" s="22"/>
      <c r="AW132" s="84"/>
      <c r="AX132" s="84"/>
      <c r="AY132" s="84"/>
      <c r="AZ132" s="84"/>
      <c r="BA132" s="22">
        <v>0</v>
      </c>
      <c r="BB132" s="84"/>
      <c r="BC132" s="26" t="s">
        <v>82</v>
      </c>
      <c r="BD132" s="26">
        <v>0</v>
      </c>
      <c r="BE132" s="26">
        <v>0</v>
      </c>
      <c r="BF132" s="26" t="s">
        <v>82</v>
      </c>
      <c r="BG132" s="27">
        <v>0</v>
      </c>
      <c r="BH132" s="27">
        <v>0</v>
      </c>
      <c r="BI132" s="26" t="s">
        <v>82</v>
      </c>
      <c r="BJ132" s="26">
        <v>0</v>
      </c>
      <c r="BK132" s="26">
        <v>0</v>
      </c>
      <c r="BL132" s="26" t="s">
        <v>82</v>
      </c>
      <c r="BM132" s="84">
        <v>0</v>
      </c>
      <c r="BN132" s="84">
        <v>0</v>
      </c>
      <c r="BO132" s="22"/>
      <c r="BP132" s="22"/>
      <c r="BQ132" s="22"/>
      <c r="BR132" s="22"/>
      <c r="BS132" s="22"/>
      <c r="BT132" s="22"/>
      <c r="BU132" s="22"/>
      <c r="BV132" s="22"/>
      <c r="BW132" s="22"/>
      <c r="BX132" s="25" t="s">
        <v>186</v>
      </c>
      <c r="BY132" s="22">
        <v>29</v>
      </c>
    </row>
    <row r="133" spans="1:77" x14ac:dyDescent="0.25">
      <c r="A133" s="20" t="s">
        <v>100</v>
      </c>
      <c r="B133" s="20" t="s">
        <v>90</v>
      </c>
      <c r="C133" s="20" t="s">
        <v>150</v>
      </c>
      <c r="E133" s="84">
        <v>15</v>
      </c>
      <c r="F133" s="84">
        <v>22</v>
      </c>
      <c r="G133" s="22"/>
      <c r="H133" s="22"/>
      <c r="I133" s="22"/>
      <c r="J133" s="84"/>
      <c r="K133" s="84">
        <v>39</v>
      </c>
      <c r="L133" s="84">
        <v>94</v>
      </c>
      <c r="M133" s="84">
        <v>17</v>
      </c>
      <c r="N133" s="84">
        <v>0</v>
      </c>
      <c r="O133" s="84">
        <v>0</v>
      </c>
      <c r="P133" s="84">
        <v>150</v>
      </c>
      <c r="Q133" s="84"/>
      <c r="R133" s="84"/>
      <c r="S133" s="84"/>
      <c r="T133" s="84"/>
      <c r="U133" s="84"/>
      <c r="V133" s="22"/>
      <c r="W133" s="22"/>
      <c r="X133" s="22"/>
      <c r="Y133" s="22"/>
      <c r="Z133" s="22"/>
      <c r="AA133" s="84">
        <v>16</v>
      </c>
      <c r="AB133" s="84">
        <v>262</v>
      </c>
      <c r="AC133" s="84">
        <v>278</v>
      </c>
      <c r="AD133" s="84">
        <v>16</v>
      </c>
      <c r="AE133" s="84">
        <v>262</v>
      </c>
      <c r="AF133" s="22">
        <v>278</v>
      </c>
      <c r="AG133" s="26"/>
      <c r="AH133" s="23"/>
      <c r="AI133" s="84">
        <v>2</v>
      </c>
      <c r="AJ133" s="84">
        <v>1</v>
      </c>
      <c r="AK133" s="84">
        <v>1</v>
      </c>
      <c r="AL133" s="84">
        <v>2</v>
      </c>
      <c r="AM133" s="22"/>
      <c r="AN133" s="22"/>
      <c r="AO133" s="84">
        <v>1</v>
      </c>
      <c r="AP133" s="84">
        <v>1</v>
      </c>
      <c r="AQ133" s="22"/>
      <c r="AR133" s="22"/>
      <c r="AS133" s="22"/>
      <c r="AT133" s="22"/>
      <c r="AU133" s="22">
        <v>8</v>
      </c>
      <c r="AV133" s="84">
        <v>24</v>
      </c>
      <c r="AW133" s="84">
        <v>56</v>
      </c>
      <c r="AX133" s="84">
        <v>10</v>
      </c>
      <c r="AY133" s="84"/>
      <c r="AZ133" s="84"/>
      <c r="BA133" s="22">
        <v>90</v>
      </c>
      <c r="BB133" s="84"/>
      <c r="BC133" s="26"/>
      <c r="BD133" s="26"/>
      <c r="BE133" s="26">
        <v>0</v>
      </c>
      <c r="BF133" s="26"/>
      <c r="BG133" s="27"/>
      <c r="BH133" s="27">
        <v>0</v>
      </c>
      <c r="BI133" s="26"/>
      <c r="BJ133" s="26"/>
      <c r="BK133" s="26">
        <v>0</v>
      </c>
      <c r="BL133" s="26"/>
      <c r="BM133" s="84"/>
      <c r="BN133" s="84">
        <v>0</v>
      </c>
      <c r="BO133" s="22">
        <v>23</v>
      </c>
      <c r="BP133" s="22">
        <v>67</v>
      </c>
      <c r="BQ133" s="22">
        <v>6</v>
      </c>
      <c r="BR133" s="22"/>
      <c r="BS133" s="22"/>
      <c r="BT133" s="22"/>
      <c r="BU133" s="22"/>
      <c r="BV133" s="22">
        <v>4</v>
      </c>
      <c r="BW133" s="22"/>
      <c r="BX133" s="25" t="s">
        <v>186</v>
      </c>
      <c r="BY133" s="22">
        <v>29</v>
      </c>
    </row>
    <row r="134" spans="1:77" x14ac:dyDescent="0.25">
      <c r="A134" s="20" t="s">
        <v>77</v>
      </c>
      <c r="B134" s="20" t="s">
        <v>78</v>
      </c>
      <c r="C134" s="20" t="s">
        <v>150</v>
      </c>
      <c r="E134" s="84">
        <v>8</v>
      </c>
      <c r="F134" s="84">
        <v>9</v>
      </c>
      <c r="G134" s="22"/>
      <c r="H134" s="22"/>
      <c r="I134" s="22"/>
      <c r="J134" s="84">
        <v>1500</v>
      </c>
      <c r="K134" s="84">
        <v>0</v>
      </c>
      <c r="L134" s="84">
        <v>40</v>
      </c>
      <c r="M134" s="84">
        <v>0</v>
      </c>
      <c r="N134" s="84">
        <v>0</v>
      </c>
      <c r="O134" s="84">
        <v>0</v>
      </c>
      <c r="P134" s="84">
        <v>40</v>
      </c>
      <c r="Q134" s="84">
        <v>10</v>
      </c>
      <c r="R134" s="84">
        <v>0</v>
      </c>
      <c r="S134" s="84">
        <v>0</v>
      </c>
      <c r="T134" s="84">
        <v>0</v>
      </c>
      <c r="U134" s="84">
        <v>0</v>
      </c>
      <c r="V134" s="22">
        <v>0</v>
      </c>
      <c r="W134" s="22">
        <v>0</v>
      </c>
      <c r="X134" s="22">
        <v>1</v>
      </c>
      <c r="Y134" s="22">
        <v>0</v>
      </c>
      <c r="Z134" s="22">
        <v>0</v>
      </c>
      <c r="AA134" s="84"/>
      <c r="AB134" s="84"/>
      <c r="AC134" s="84">
        <v>0</v>
      </c>
      <c r="AD134" s="84"/>
      <c r="AE134" s="84"/>
      <c r="AF134" s="22">
        <v>0</v>
      </c>
      <c r="AG134" s="26"/>
      <c r="AH134" s="23"/>
      <c r="AI134" s="84">
        <v>1</v>
      </c>
      <c r="AJ134" s="84">
        <v>1</v>
      </c>
      <c r="AK134" s="84"/>
      <c r="AL134" s="84"/>
      <c r="AM134" s="22"/>
      <c r="AN134" s="22"/>
      <c r="AO134" s="84"/>
      <c r="AP134" s="84"/>
      <c r="AQ134" s="22">
        <v>1</v>
      </c>
      <c r="AR134" s="22">
        <v>1</v>
      </c>
      <c r="AS134" s="22"/>
      <c r="AT134" s="22"/>
      <c r="AU134" s="22">
        <v>4</v>
      </c>
      <c r="AV134" s="84"/>
      <c r="AW134" s="84"/>
      <c r="AX134" s="84"/>
      <c r="AY134" s="84"/>
      <c r="AZ134" s="84"/>
      <c r="BA134" s="22">
        <v>0</v>
      </c>
      <c r="BB134" s="84"/>
      <c r="BC134" s="26" t="s">
        <v>81</v>
      </c>
      <c r="BD134" s="26">
        <v>10</v>
      </c>
      <c r="BE134" s="26">
        <v>10</v>
      </c>
      <c r="BF134" s="26" t="s">
        <v>81</v>
      </c>
      <c r="BG134" s="27">
        <v>5</v>
      </c>
      <c r="BH134" s="27">
        <v>5</v>
      </c>
      <c r="BI134" s="26" t="s">
        <v>82</v>
      </c>
      <c r="BJ134" s="26">
        <v>0</v>
      </c>
      <c r="BK134" s="26">
        <v>0</v>
      </c>
      <c r="BL134" s="26" t="s">
        <v>82</v>
      </c>
      <c r="BM134" s="84">
        <v>0</v>
      </c>
      <c r="BN134" s="84">
        <v>0</v>
      </c>
      <c r="BO134" s="84"/>
      <c r="BP134" s="22"/>
      <c r="BQ134" s="22"/>
      <c r="BR134" s="22"/>
      <c r="BS134" s="22"/>
      <c r="BT134" s="22"/>
      <c r="BU134" s="22"/>
      <c r="BV134" s="22"/>
      <c r="BW134" s="22"/>
      <c r="BX134" s="25" t="s">
        <v>186</v>
      </c>
      <c r="BY134" s="22">
        <v>29</v>
      </c>
    </row>
    <row r="135" spans="1:77" x14ac:dyDescent="0.25">
      <c r="A135" s="20" t="s">
        <v>83</v>
      </c>
      <c r="B135" s="20" t="s">
        <v>90</v>
      </c>
      <c r="C135" s="20" t="s">
        <v>150</v>
      </c>
      <c r="E135" s="84">
        <v>30</v>
      </c>
      <c r="F135" s="84">
        <v>34</v>
      </c>
      <c r="G135" s="22"/>
      <c r="H135" s="22"/>
      <c r="I135" s="22"/>
      <c r="J135" s="84">
        <v>76219.67</v>
      </c>
      <c r="K135" s="84">
        <v>405</v>
      </c>
      <c r="L135" s="84">
        <v>266</v>
      </c>
      <c r="M135" s="84">
        <v>0</v>
      </c>
      <c r="N135" s="84">
        <v>0</v>
      </c>
      <c r="O135" s="84">
        <v>0</v>
      </c>
      <c r="P135" s="84">
        <v>671</v>
      </c>
      <c r="Q135" s="84"/>
      <c r="R135" s="84"/>
      <c r="S135" s="84"/>
      <c r="T135" s="84"/>
      <c r="U135" s="84"/>
      <c r="V135" s="22"/>
      <c r="W135" s="22"/>
      <c r="X135" s="22"/>
      <c r="Y135" s="22"/>
      <c r="Z135" s="22"/>
      <c r="AA135" s="84">
        <v>133</v>
      </c>
      <c r="AB135" s="84">
        <v>806</v>
      </c>
      <c r="AC135" s="84">
        <v>939</v>
      </c>
      <c r="AD135" s="84">
        <v>133</v>
      </c>
      <c r="AE135" s="84">
        <v>806</v>
      </c>
      <c r="AF135" s="22">
        <v>939</v>
      </c>
      <c r="AG135" s="26"/>
      <c r="AH135" s="23"/>
      <c r="AI135" s="84"/>
      <c r="AJ135" s="84"/>
      <c r="AK135" s="84"/>
      <c r="AL135" s="84"/>
      <c r="AM135" s="22"/>
      <c r="AN135" s="22"/>
      <c r="AO135" s="84"/>
      <c r="AP135" s="84"/>
      <c r="AQ135" s="22"/>
      <c r="AR135" s="22"/>
      <c r="AS135" s="22"/>
      <c r="AT135" s="22"/>
      <c r="AU135" s="22">
        <v>0</v>
      </c>
      <c r="AV135" s="22">
        <v>453</v>
      </c>
      <c r="AW135" s="84">
        <v>68</v>
      </c>
      <c r="AX135" s="84"/>
      <c r="AY135" s="22"/>
      <c r="AZ135" s="22"/>
      <c r="BA135" s="22">
        <v>521</v>
      </c>
      <c r="BB135" s="22"/>
      <c r="BC135" s="26" t="s">
        <v>82</v>
      </c>
      <c r="BD135" s="26">
        <v>0</v>
      </c>
      <c r="BE135" s="26">
        <v>0</v>
      </c>
      <c r="BF135" s="26" t="s">
        <v>82</v>
      </c>
      <c r="BG135" s="27">
        <v>0</v>
      </c>
      <c r="BH135" s="27">
        <v>0</v>
      </c>
      <c r="BI135" s="26" t="s">
        <v>82</v>
      </c>
      <c r="BJ135" s="26">
        <v>0</v>
      </c>
      <c r="BK135" s="26">
        <v>0</v>
      </c>
      <c r="BL135" s="26" t="s">
        <v>82</v>
      </c>
      <c r="BM135" s="84">
        <v>0</v>
      </c>
      <c r="BN135" s="84">
        <v>0</v>
      </c>
      <c r="BO135" s="84">
        <v>3</v>
      </c>
      <c r="BP135" s="22">
        <v>12</v>
      </c>
      <c r="BQ135" s="84"/>
      <c r="BR135" s="22"/>
      <c r="BS135" s="22"/>
      <c r="BT135" s="22">
        <v>1</v>
      </c>
      <c r="BU135" s="22"/>
      <c r="BV135" s="22"/>
      <c r="BW135" s="22"/>
      <c r="BX135" s="25" t="s">
        <v>186</v>
      </c>
      <c r="BY135" s="22">
        <v>29</v>
      </c>
    </row>
    <row r="136" spans="1:77" x14ac:dyDescent="0.25">
      <c r="A136" s="20" t="s">
        <v>83</v>
      </c>
      <c r="B136" s="20" t="s">
        <v>90</v>
      </c>
      <c r="C136" s="20" t="s">
        <v>150</v>
      </c>
      <c r="E136" s="84">
        <v>152</v>
      </c>
      <c r="F136" s="84">
        <v>316</v>
      </c>
      <c r="G136" s="22"/>
      <c r="H136" s="22"/>
      <c r="I136" s="22"/>
      <c r="J136" s="84">
        <v>209547</v>
      </c>
      <c r="K136" s="84">
        <v>1880</v>
      </c>
      <c r="L136" s="84">
        <v>784</v>
      </c>
      <c r="M136" s="84">
        <v>469</v>
      </c>
      <c r="N136" s="84">
        <v>0</v>
      </c>
      <c r="O136" s="84">
        <v>0</v>
      </c>
      <c r="P136" s="84">
        <v>3133</v>
      </c>
      <c r="Q136" s="84">
        <v>2</v>
      </c>
      <c r="R136" s="84">
        <v>1</v>
      </c>
      <c r="S136" s="84">
        <v>0</v>
      </c>
      <c r="T136" s="84">
        <v>0</v>
      </c>
      <c r="U136" s="84">
        <v>0</v>
      </c>
      <c r="V136" s="22">
        <v>0</v>
      </c>
      <c r="W136" s="22">
        <v>0</v>
      </c>
      <c r="X136" s="22">
        <v>25</v>
      </c>
      <c r="Y136" s="22">
        <v>0</v>
      </c>
      <c r="Z136" s="22">
        <v>0</v>
      </c>
      <c r="AA136" s="84">
        <v>1177</v>
      </c>
      <c r="AB136" s="84">
        <v>811</v>
      </c>
      <c r="AC136" s="84">
        <v>1988</v>
      </c>
      <c r="AD136" s="84">
        <v>1177</v>
      </c>
      <c r="AE136" s="84">
        <v>811</v>
      </c>
      <c r="AF136" s="22">
        <v>1988</v>
      </c>
      <c r="AG136" s="26"/>
      <c r="AH136" s="23"/>
      <c r="AI136" s="84"/>
      <c r="AJ136" s="84"/>
      <c r="AK136" s="84">
        <v>0</v>
      </c>
      <c r="AL136" s="84">
        <v>1</v>
      </c>
      <c r="AM136" s="22"/>
      <c r="AN136" s="22"/>
      <c r="AO136" s="84"/>
      <c r="AP136" s="84"/>
      <c r="AQ136" s="22"/>
      <c r="AR136" s="22"/>
      <c r="AS136" s="22"/>
      <c r="AT136" s="22"/>
      <c r="AU136" s="22">
        <v>1</v>
      </c>
      <c r="AV136" s="84">
        <v>353</v>
      </c>
      <c r="AW136" s="84">
        <v>280</v>
      </c>
      <c r="AX136" s="84">
        <v>150</v>
      </c>
      <c r="AY136" s="84"/>
      <c r="AZ136" s="84"/>
      <c r="BA136" s="22">
        <v>783</v>
      </c>
      <c r="BB136" s="84"/>
      <c r="BC136" s="26" t="s">
        <v>82</v>
      </c>
      <c r="BD136" s="26">
        <v>0</v>
      </c>
      <c r="BE136" s="26">
        <v>0</v>
      </c>
      <c r="BF136" s="26" t="s">
        <v>82</v>
      </c>
      <c r="BG136" s="27">
        <v>0</v>
      </c>
      <c r="BH136" s="27">
        <v>0</v>
      </c>
      <c r="BI136" s="26" t="s">
        <v>82</v>
      </c>
      <c r="BJ136" s="26">
        <v>0</v>
      </c>
      <c r="BK136" s="26">
        <v>0</v>
      </c>
      <c r="BL136" s="26" t="s">
        <v>82</v>
      </c>
      <c r="BM136" s="84">
        <v>0</v>
      </c>
      <c r="BN136" s="84">
        <v>0</v>
      </c>
      <c r="BO136" s="22">
        <v>60</v>
      </c>
      <c r="BP136" s="22">
        <v>10</v>
      </c>
      <c r="BQ136" s="22">
        <v>10</v>
      </c>
      <c r="BR136" s="22"/>
      <c r="BS136" s="22"/>
      <c r="BT136" s="22">
        <v>20</v>
      </c>
      <c r="BU136" s="22">
        <v>1</v>
      </c>
      <c r="BV136" s="22">
        <v>16</v>
      </c>
      <c r="BW136" s="22"/>
      <c r="BX136" s="25" t="s">
        <v>186</v>
      </c>
      <c r="BY136" s="22">
        <v>29</v>
      </c>
    </row>
    <row r="137" spans="1:77" x14ac:dyDescent="0.25">
      <c r="A137" s="20" t="s">
        <v>100</v>
      </c>
      <c r="B137" s="20" t="s">
        <v>90</v>
      </c>
      <c r="C137" s="20" t="s">
        <v>150</v>
      </c>
      <c r="E137" s="84">
        <v>49</v>
      </c>
      <c r="F137" s="22">
        <v>120</v>
      </c>
      <c r="G137" s="22"/>
      <c r="H137" s="22"/>
      <c r="I137" s="22"/>
      <c r="J137" s="22">
        <v>14959</v>
      </c>
      <c r="K137" s="84">
        <v>161</v>
      </c>
      <c r="L137" s="84">
        <v>141</v>
      </c>
      <c r="M137" s="84">
        <v>14</v>
      </c>
      <c r="N137" s="84">
        <v>0</v>
      </c>
      <c r="O137" s="84">
        <v>0</v>
      </c>
      <c r="P137" s="84">
        <v>316</v>
      </c>
      <c r="Q137" s="84"/>
      <c r="R137" s="84"/>
      <c r="S137" s="84"/>
      <c r="T137" s="84"/>
      <c r="U137" s="84"/>
      <c r="V137" s="22"/>
      <c r="W137" s="22"/>
      <c r="X137" s="22"/>
      <c r="Y137" s="22"/>
      <c r="Z137" s="22"/>
      <c r="AA137" s="84">
        <v>243</v>
      </c>
      <c r="AB137" s="84">
        <v>149</v>
      </c>
      <c r="AC137" s="84">
        <v>392</v>
      </c>
      <c r="AD137" s="84">
        <v>256</v>
      </c>
      <c r="AE137" s="84">
        <v>227</v>
      </c>
      <c r="AF137" s="22">
        <v>483</v>
      </c>
      <c r="AG137" s="26"/>
      <c r="AH137" s="23"/>
      <c r="AI137" s="84">
        <v>2</v>
      </c>
      <c r="AJ137" s="84">
        <v>5</v>
      </c>
      <c r="AK137" s="84">
        <v>15</v>
      </c>
      <c r="AL137" s="84">
        <v>4</v>
      </c>
      <c r="AM137" s="22"/>
      <c r="AN137" s="22"/>
      <c r="AO137" s="84">
        <v>6</v>
      </c>
      <c r="AP137" s="84">
        <v>3</v>
      </c>
      <c r="AQ137" s="22"/>
      <c r="AR137" s="22"/>
      <c r="AS137" s="22">
        <v>6</v>
      </c>
      <c r="AT137" s="22">
        <v>3</v>
      </c>
      <c r="AU137" s="22">
        <v>44</v>
      </c>
      <c r="AV137" s="22">
        <v>10</v>
      </c>
      <c r="AW137" s="84">
        <v>10</v>
      </c>
      <c r="AX137" s="84"/>
      <c r="AY137" s="22"/>
      <c r="AZ137" s="22"/>
      <c r="BA137" s="22">
        <v>20</v>
      </c>
      <c r="BB137" s="22"/>
      <c r="BC137" s="26" t="s">
        <v>88</v>
      </c>
      <c r="BD137" s="26">
        <v>3</v>
      </c>
      <c r="BE137" s="26">
        <v>-3</v>
      </c>
      <c r="BF137" s="26" t="s">
        <v>88</v>
      </c>
      <c r="BG137" s="27">
        <v>3</v>
      </c>
      <c r="BH137" s="27">
        <v>-3</v>
      </c>
      <c r="BI137" s="26" t="s">
        <v>82</v>
      </c>
      <c r="BJ137" s="26">
        <v>0</v>
      </c>
      <c r="BK137" s="26">
        <v>0</v>
      </c>
      <c r="BL137" s="26" t="s">
        <v>82</v>
      </c>
      <c r="BM137" s="84">
        <v>0</v>
      </c>
      <c r="BN137" s="84">
        <v>0</v>
      </c>
      <c r="BO137" s="22">
        <v>5</v>
      </c>
      <c r="BP137" s="22">
        <v>10</v>
      </c>
      <c r="BQ137" s="22">
        <v>3</v>
      </c>
      <c r="BR137" s="22">
        <v>2</v>
      </c>
      <c r="BS137" s="22"/>
      <c r="BT137" s="22"/>
      <c r="BU137" s="22"/>
      <c r="BV137" s="22"/>
      <c r="BW137" s="22"/>
      <c r="BX137" s="25" t="s">
        <v>186</v>
      </c>
      <c r="BY137" s="22">
        <v>29</v>
      </c>
    </row>
    <row r="138" spans="1:77" x14ac:dyDescent="0.25">
      <c r="A138" s="20" t="s">
        <v>89</v>
      </c>
      <c r="B138" s="20" t="s">
        <v>90</v>
      </c>
      <c r="C138" s="20" t="s">
        <v>151</v>
      </c>
      <c r="E138" s="84">
        <v>16</v>
      </c>
      <c r="F138" s="84">
        <v>31</v>
      </c>
      <c r="G138" s="22"/>
      <c r="H138" s="22"/>
      <c r="I138" s="22"/>
      <c r="J138" s="84">
        <v>22000</v>
      </c>
      <c r="K138" s="84">
        <v>33</v>
      </c>
      <c r="L138" s="84">
        <v>65</v>
      </c>
      <c r="M138" s="84">
        <v>3</v>
      </c>
      <c r="N138" s="84">
        <v>1</v>
      </c>
      <c r="O138" s="84">
        <v>0</v>
      </c>
      <c r="P138" s="84">
        <v>102</v>
      </c>
      <c r="Q138" s="84"/>
      <c r="R138" s="84"/>
      <c r="S138" s="84"/>
      <c r="T138" s="84"/>
      <c r="U138" s="84"/>
      <c r="V138" s="22"/>
      <c r="W138" s="22"/>
      <c r="X138" s="22"/>
      <c r="Y138" s="22"/>
      <c r="Z138" s="22"/>
      <c r="AA138" s="84">
        <v>25</v>
      </c>
      <c r="AB138" s="84">
        <v>230</v>
      </c>
      <c r="AC138" s="84">
        <v>255</v>
      </c>
      <c r="AD138" s="84">
        <v>36</v>
      </c>
      <c r="AE138" s="84">
        <v>276</v>
      </c>
      <c r="AF138" s="22">
        <v>312</v>
      </c>
      <c r="AG138" s="26"/>
      <c r="AH138" s="23"/>
      <c r="AI138" s="84">
        <v>5</v>
      </c>
      <c r="AJ138" s="84">
        <v>3</v>
      </c>
      <c r="AK138" s="84">
        <v>9</v>
      </c>
      <c r="AL138" s="84">
        <v>5</v>
      </c>
      <c r="AM138" s="22"/>
      <c r="AN138" s="22"/>
      <c r="AO138" s="84"/>
      <c r="AP138" s="84"/>
      <c r="AQ138" s="22"/>
      <c r="AR138" s="22"/>
      <c r="AS138" s="22">
        <v>2</v>
      </c>
      <c r="AT138" s="22"/>
      <c r="AU138" s="22">
        <v>24</v>
      </c>
      <c r="AV138" s="84">
        <v>20</v>
      </c>
      <c r="AW138" s="84">
        <v>56</v>
      </c>
      <c r="AX138" s="84">
        <v>1</v>
      </c>
      <c r="AY138" s="84"/>
      <c r="AZ138" s="84"/>
      <c r="BA138" s="22">
        <v>77</v>
      </c>
      <c r="BB138" s="84"/>
      <c r="BC138" s="26" t="s">
        <v>88</v>
      </c>
      <c r="BD138" s="26">
        <v>2.2400000000000002</v>
      </c>
      <c r="BE138" s="26">
        <v>-2.2400000000000002</v>
      </c>
      <c r="BF138" s="26" t="s">
        <v>82</v>
      </c>
      <c r="BG138" s="27">
        <v>0</v>
      </c>
      <c r="BH138" s="27">
        <v>0</v>
      </c>
      <c r="BI138" s="26" t="s">
        <v>82</v>
      </c>
      <c r="BJ138" s="26">
        <v>0</v>
      </c>
      <c r="BK138" s="26">
        <v>0</v>
      </c>
      <c r="BL138" s="26" t="s">
        <v>82</v>
      </c>
      <c r="BM138" s="84">
        <v>0</v>
      </c>
      <c r="BN138" s="84">
        <v>0</v>
      </c>
      <c r="BO138" s="22"/>
      <c r="BP138" s="22"/>
      <c r="BQ138" s="22"/>
      <c r="BR138" s="22"/>
      <c r="BS138" s="22"/>
      <c r="BT138" s="22"/>
      <c r="BU138" s="22"/>
      <c r="BV138" s="22"/>
      <c r="BW138" s="22"/>
      <c r="BX138" s="25" t="s">
        <v>186</v>
      </c>
      <c r="BY138" s="22">
        <v>29</v>
      </c>
    </row>
    <row r="139" spans="1:77" x14ac:dyDescent="0.25">
      <c r="A139" s="20" t="s">
        <v>108</v>
      </c>
      <c r="B139" s="20" t="s">
        <v>90</v>
      </c>
      <c r="C139" s="20" t="s">
        <v>152</v>
      </c>
      <c r="E139" s="84">
        <v>10</v>
      </c>
      <c r="F139" s="84">
        <v>24</v>
      </c>
      <c r="G139" s="22"/>
      <c r="H139" s="22"/>
      <c r="I139" s="22"/>
      <c r="J139" s="22">
        <v>1338.3</v>
      </c>
      <c r="K139" s="84">
        <v>0</v>
      </c>
      <c r="L139" s="84">
        <v>18</v>
      </c>
      <c r="M139" s="84">
        <v>0</v>
      </c>
      <c r="N139" s="84">
        <v>0</v>
      </c>
      <c r="O139" s="84">
        <v>0</v>
      </c>
      <c r="P139" s="84">
        <v>18</v>
      </c>
      <c r="Q139" s="84"/>
      <c r="R139" s="84"/>
      <c r="S139" s="84"/>
      <c r="T139" s="84"/>
      <c r="U139" s="84"/>
      <c r="V139" s="22"/>
      <c r="W139" s="22"/>
      <c r="X139" s="22"/>
      <c r="Y139" s="22"/>
      <c r="Z139" s="22"/>
      <c r="AA139" s="84">
        <v>36</v>
      </c>
      <c r="AB139" s="84">
        <v>0</v>
      </c>
      <c r="AC139" s="84">
        <v>36</v>
      </c>
      <c r="AD139" s="84">
        <v>36</v>
      </c>
      <c r="AE139" s="84">
        <v>0</v>
      </c>
      <c r="AF139" s="22">
        <v>36</v>
      </c>
      <c r="AG139" s="26"/>
      <c r="AH139" s="23"/>
      <c r="AI139" s="84">
        <v>1</v>
      </c>
      <c r="AJ139" s="84">
        <v>1</v>
      </c>
      <c r="AK139" s="84">
        <v>4</v>
      </c>
      <c r="AL139" s="84">
        <v>3</v>
      </c>
      <c r="AM139" s="22"/>
      <c r="AN139" s="22"/>
      <c r="AO139" s="84"/>
      <c r="AP139" s="84"/>
      <c r="AQ139" s="22"/>
      <c r="AR139" s="22"/>
      <c r="AS139" s="22"/>
      <c r="AT139" s="22"/>
      <c r="AU139" s="22">
        <v>9</v>
      </c>
      <c r="AV139" s="22"/>
      <c r="AW139" s="84"/>
      <c r="AX139" s="84"/>
      <c r="AY139" s="84"/>
      <c r="AZ139" s="84"/>
      <c r="BA139" s="22">
        <v>0</v>
      </c>
      <c r="BB139" s="84"/>
      <c r="BC139" s="26"/>
      <c r="BD139" s="26"/>
      <c r="BE139" s="26">
        <v>0</v>
      </c>
      <c r="BF139" s="26"/>
      <c r="BG139" s="27"/>
      <c r="BH139" s="27">
        <v>0</v>
      </c>
      <c r="BI139" s="26"/>
      <c r="BJ139" s="26"/>
      <c r="BK139" s="26">
        <v>0</v>
      </c>
      <c r="BL139" s="26"/>
      <c r="BM139" s="84"/>
      <c r="BN139" s="84">
        <v>0</v>
      </c>
      <c r="BO139" s="22"/>
      <c r="BP139" s="22"/>
      <c r="BQ139" s="84"/>
      <c r="BR139" s="22"/>
      <c r="BS139" s="22"/>
      <c r="BT139" s="22"/>
      <c r="BU139" s="22"/>
      <c r="BV139" s="22">
        <v>2</v>
      </c>
      <c r="BW139" s="22"/>
      <c r="BX139" s="25" t="s">
        <v>186</v>
      </c>
      <c r="BY139" s="22">
        <v>29</v>
      </c>
    </row>
    <row r="140" spans="1:77" x14ac:dyDescent="0.25">
      <c r="A140" s="79" t="s">
        <v>77</v>
      </c>
      <c r="B140" s="20" t="s">
        <v>90</v>
      </c>
      <c r="C140" s="20" t="s">
        <v>150</v>
      </c>
      <c r="E140" s="22">
        <v>4371</v>
      </c>
      <c r="F140" s="22">
        <v>4371</v>
      </c>
      <c r="G140" s="22"/>
      <c r="H140" s="22"/>
      <c r="I140" s="22"/>
      <c r="J140" s="84">
        <v>100393.94</v>
      </c>
      <c r="K140" s="84">
        <v>736</v>
      </c>
      <c r="L140" s="84">
        <v>400</v>
      </c>
      <c r="M140" s="84"/>
      <c r="N140" s="84"/>
      <c r="O140" s="84"/>
      <c r="P140" s="22">
        <v>1136</v>
      </c>
      <c r="Q140" s="84" t="s">
        <v>183</v>
      </c>
      <c r="R140" s="84"/>
      <c r="S140" s="84"/>
      <c r="T140" s="84"/>
      <c r="U140" s="84"/>
      <c r="V140" s="22" t="s">
        <v>183</v>
      </c>
      <c r="W140" s="22"/>
      <c r="X140" s="22"/>
      <c r="Y140" s="22"/>
      <c r="Z140" s="22"/>
      <c r="AA140" s="84">
        <v>556</v>
      </c>
      <c r="AB140" s="84">
        <v>883</v>
      </c>
      <c r="AC140" s="22">
        <v>1439</v>
      </c>
      <c r="AD140" s="84">
        <v>556</v>
      </c>
      <c r="AE140" s="84">
        <v>883</v>
      </c>
      <c r="AF140" s="22">
        <v>1439</v>
      </c>
      <c r="AG140" s="26"/>
      <c r="AH140" s="23"/>
      <c r="AI140" s="84">
        <v>9</v>
      </c>
      <c r="AJ140" s="84"/>
      <c r="AK140" s="84">
        <v>47</v>
      </c>
      <c r="AL140" s="84"/>
      <c r="AM140" s="22" t="s">
        <v>183</v>
      </c>
      <c r="AN140" s="22"/>
      <c r="AO140" s="84" t="s">
        <v>183</v>
      </c>
      <c r="AP140" s="84"/>
      <c r="AQ140" s="22" t="s">
        <v>183</v>
      </c>
      <c r="AR140" s="22"/>
      <c r="AS140" s="22" t="s">
        <v>183</v>
      </c>
      <c r="AT140" s="22"/>
      <c r="AU140" s="22">
        <v>56</v>
      </c>
      <c r="AV140" s="84"/>
      <c r="AW140" s="84"/>
      <c r="AX140" s="84"/>
      <c r="AY140" s="22"/>
      <c r="AZ140" s="22"/>
      <c r="BA140" s="22"/>
      <c r="BB140" s="84"/>
      <c r="BC140" s="26"/>
      <c r="BD140" s="26"/>
      <c r="BE140" s="80"/>
      <c r="BF140" s="26"/>
      <c r="BG140" s="81"/>
      <c r="BH140" s="82"/>
      <c r="BI140" s="26"/>
      <c r="BJ140" s="26"/>
      <c r="BK140" s="80"/>
      <c r="BL140" s="26"/>
      <c r="BM140" s="84"/>
      <c r="BN140" s="22"/>
      <c r="BO140" s="84"/>
      <c r="BP140" s="22"/>
      <c r="BQ140" s="22"/>
      <c r="BR140" s="22"/>
      <c r="BS140" s="22"/>
      <c r="BT140" s="22"/>
      <c r="BU140" s="22"/>
      <c r="BV140" s="22"/>
      <c r="BW140" s="22"/>
      <c r="BX140" s="25" t="s">
        <v>187</v>
      </c>
      <c r="BY140" s="22">
        <v>31</v>
      </c>
    </row>
    <row r="141" spans="1:77" x14ac:dyDescent="0.25">
      <c r="A141" s="79" t="s">
        <v>96</v>
      </c>
      <c r="B141" s="20" t="s">
        <v>78</v>
      </c>
      <c r="C141" s="20" t="s">
        <v>152</v>
      </c>
      <c r="E141" s="22">
        <v>6</v>
      </c>
      <c r="F141" s="22">
        <v>17</v>
      </c>
      <c r="G141" s="22"/>
      <c r="H141" s="22"/>
      <c r="I141" s="22"/>
      <c r="J141" s="84">
        <v>0</v>
      </c>
      <c r="K141" s="84">
        <v>0</v>
      </c>
      <c r="L141" s="84"/>
      <c r="M141" s="84"/>
      <c r="N141" s="84"/>
      <c r="O141" s="84"/>
      <c r="P141" s="22">
        <v>0</v>
      </c>
      <c r="Q141" s="84">
        <v>0</v>
      </c>
      <c r="R141" s="84"/>
      <c r="S141" s="84"/>
      <c r="T141" s="84"/>
      <c r="U141" s="84"/>
      <c r="V141" s="22">
        <v>0</v>
      </c>
      <c r="W141" s="22"/>
      <c r="X141" s="22"/>
      <c r="Y141" s="22"/>
      <c r="Z141" s="22"/>
      <c r="AA141" s="84">
        <v>0</v>
      </c>
      <c r="AB141" s="84">
        <v>0</v>
      </c>
      <c r="AC141" s="22">
        <v>0</v>
      </c>
      <c r="AD141" s="84">
        <v>0</v>
      </c>
      <c r="AE141" s="84">
        <v>0</v>
      </c>
      <c r="AF141" s="22">
        <v>0</v>
      </c>
      <c r="AG141" s="26"/>
      <c r="AH141" s="23"/>
      <c r="AI141" s="84">
        <v>0</v>
      </c>
      <c r="AJ141" s="84"/>
      <c r="AK141" s="84">
        <v>1</v>
      </c>
      <c r="AL141" s="84">
        <v>1</v>
      </c>
      <c r="AM141" s="22">
        <v>0</v>
      </c>
      <c r="AN141" s="22"/>
      <c r="AO141" s="84">
        <v>0</v>
      </c>
      <c r="AP141" s="84"/>
      <c r="AQ141" s="22" t="s">
        <v>101</v>
      </c>
      <c r="AR141" s="22"/>
      <c r="AS141" s="22">
        <v>0</v>
      </c>
      <c r="AT141" s="22"/>
      <c r="AU141" s="22">
        <v>2</v>
      </c>
      <c r="AV141" s="84"/>
      <c r="AW141" s="84"/>
      <c r="AX141" s="84"/>
      <c r="AY141" s="22"/>
      <c r="AZ141" s="22"/>
      <c r="BA141" s="22"/>
      <c r="BB141" s="84"/>
      <c r="BC141" s="26"/>
      <c r="BD141" s="26"/>
      <c r="BE141" s="80"/>
      <c r="BF141" s="26"/>
      <c r="BG141" s="81"/>
      <c r="BH141" s="82"/>
      <c r="BI141" s="26"/>
      <c r="BJ141" s="26"/>
      <c r="BK141" s="80"/>
      <c r="BL141" s="26"/>
      <c r="BM141" s="84"/>
      <c r="BN141" s="22"/>
      <c r="BO141" s="84"/>
      <c r="BP141" s="22"/>
      <c r="BQ141" s="22"/>
      <c r="BR141" s="22"/>
      <c r="BS141" s="22"/>
      <c r="BT141" s="22"/>
      <c r="BU141" s="22"/>
      <c r="BV141" s="22"/>
      <c r="BW141" s="22"/>
      <c r="BX141" s="25" t="s">
        <v>187</v>
      </c>
      <c r="BY141" s="22">
        <v>31</v>
      </c>
    </row>
    <row r="142" spans="1:77" x14ac:dyDescent="0.25">
      <c r="A142" s="79" t="s">
        <v>77</v>
      </c>
      <c r="B142" s="20" t="s">
        <v>78</v>
      </c>
      <c r="C142" s="20" t="s">
        <v>154</v>
      </c>
      <c r="E142" s="22">
        <v>25</v>
      </c>
      <c r="F142" s="22">
        <v>25</v>
      </c>
      <c r="G142" s="22"/>
      <c r="H142" s="22"/>
      <c r="I142" s="22"/>
      <c r="J142" s="84">
        <v>0</v>
      </c>
      <c r="K142" s="84">
        <v>0</v>
      </c>
      <c r="L142" s="84"/>
      <c r="M142" s="84"/>
      <c r="N142" s="84"/>
      <c r="O142" s="84"/>
      <c r="P142" s="22">
        <v>0</v>
      </c>
      <c r="Q142" s="84">
        <v>0</v>
      </c>
      <c r="R142" s="84"/>
      <c r="S142" s="84"/>
      <c r="T142" s="84"/>
      <c r="U142" s="84"/>
      <c r="V142" s="22">
        <v>0</v>
      </c>
      <c r="W142" s="22"/>
      <c r="X142" s="22"/>
      <c r="Y142" s="22"/>
      <c r="Z142" s="22"/>
      <c r="AA142" s="84">
        <v>0</v>
      </c>
      <c r="AB142" s="84">
        <v>0</v>
      </c>
      <c r="AC142" s="22">
        <v>0</v>
      </c>
      <c r="AD142" s="84">
        <v>0</v>
      </c>
      <c r="AE142" s="84">
        <v>0</v>
      </c>
      <c r="AF142" s="22">
        <v>0</v>
      </c>
      <c r="AG142" s="26"/>
      <c r="AH142" s="23"/>
      <c r="AI142" s="84">
        <v>0</v>
      </c>
      <c r="AJ142" s="84"/>
      <c r="AK142" s="84"/>
      <c r="AL142" s="84"/>
      <c r="AM142" s="22" t="s">
        <v>183</v>
      </c>
      <c r="AN142" s="22"/>
      <c r="AO142" s="84" t="s">
        <v>183</v>
      </c>
      <c r="AP142" s="84"/>
      <c r="AQ142" s="22" t="s">
        <v>183</v>
      </c>
      <c r="AR142" s="22"/>
      <c r="AS142" s="22" t="s">
        <v>183</v>
      </c>
      <c r="AT142" s="22"/>
      <c r="AU142" s="22">
        <v>0</v>
      </c>
      <c r="AV142" s="84"/>
      <c r="AW142" s="84"/>
      <c r="AX142" s="84"/>
      <c r="AY142" s="22"/>
      <c r="AZ142" s="22"/>
      <c r="BA142" s="22"/>
      <c r="BB142" s="84"/>
      <c r="BC142" s="26"/>
      <c r="BD142" s="26"/>
      <c r="BE142" s="80"/>
      <c r="BF142" s="26"/>
      <c r="BG142" s="81"/>
      <c r="BH142" s="82"/>
      <c r="BI142" s="26"/>
      <c r="BJ142" s="26"/>
      <c r="BK142" s="80"/>
      <c r="BL142" s="26"/>
      <c r="BM142" s="84"/>
      <c r="BN142" s="22"/>
      <c r="BO142" s="84"/>
      <c r="BP142" s="22"/>
      <c r="BQ142" s="22"/>
      <c r="BR142" s="22"/>
      <c r="BS142" s="22"/>
      <c r="BT142" s="22"/>
      <c r="BU142" s="22"/>
      <c r="BV142" s="22"/>
      <c r="BW142" s="22"/>
      <c r="BX142" s="25" t="s">
        <v>187</v>
      </c>
      <c r="BY142" s="22">
        <v>31</v>
      </c>
    </row>
    <row r="143" spans="1:77" x14ac:dyDescent="0.25">
      <c r="A143" s="79" t="s">
        <v>77</v>
      </c>
      <c r="B143" s="20" t="s">
        <v>78</v>
      </c>
      <c r="C143" s="20" t="s">
        <v>150</v>
      </c>
      <c r="E143" s="22">
        <v>306</v>
      </c>
      <c r="F143" s="22">
        <v>399</v>
      </c>
      <c r="G143" s="22"/>
      <c r="H143" s="22"/>
      <c r="I143" s="22"/>
      <c r="J143" s="84">
        <v>216</v>
      </c>
      <c r="K143" s="84"/>
      <c r="L143" s="84">
        <v>4</v>
      </c>
      <c r="M143" s="84"/>
      <c r="N143" s="84"/>
      <c r="O143" s="84"/>
      <c r="P143" s="22">
        <v>4</v>
      </c>
      <c r="Q143" s="84">
        <v>31</v>
      </c>
      <c r="R143" s="84">
        <v>279</v>
      </c>
      <c r="S143" s="84"/>
      <c r="T143" s="84"/>
      <c r="U143" s="84"/>
      <c r="V143" s="22" t="s">
        <v>183</v>
      </c>
      <c r="W143" s="22"/>
      <c r="X143" s="22"/>
      <c r="Y143" s="22"/>
      <c r="Z143" s="22"/>
      <c r="AA143" s="84">
        <v>1</v>
      </c>
      <c r="AB143" s="84">
        <v>3</v>
      </c>
      <c r="AC143" s="22">
        <v>4</v>
      </c>
      <c r="AD143" s="84">
        <v>1</v>
      </c>
      <c r="AE143" s="84">
        <v>3</v>
      </c>
      <c r="AF143" s="22">
        <v>4</v>
      </c>
      <c r="AG143" s="26"/>
      <c r="AH143" s="23"/>
      <c r="AI143" s="84"/>
      <c r="AJ143" s="84"/>
      <c r="AK143" s="84">
        <v>2</v>
      </c>
      <c r="AL143" s="84"/>
      <c r="AM143" s="22" t="s">
        <v>183</v>
      </c>
      <c r="AN143" s="22"/>
      <c r="AO143" s="84" t="s">
        <v>183</v>
      </c>
      <c r="AP143" s="84"/>
      <c r="AQ143" s="22" t="s">
        <v>183</v>
      </c>
      <c r="AR143" s="22"/>
      <c r="AS143" s="22" t="s">
        <v>183</v>
      </c>
      <c r="AT143" s="22"/>
      <c r="AU143" s="22">
        <v>2</v>
      </c>
      <c r="AV143" s="84"/>
      <c r="AW143" s="84"/>
      <c r="AX143" s="84"/>
      <c r="AY143" s="22"/>
      <c r="AZ143" s="22"/>
      <c r="BA143" s="22"/>
      <c r="BB143" s="84"/>
      <c r="BC143" s="26"/>
      <c r="BD143" s="26"/>
      <c r="BE143" s="80"/>
      <c r="BF143" s="26"/>
      <c r="BG143" s="81"/>
      <c r="BH143" s="82"/>
      <c r="BI143" s="26"/>
      <c r="BJ143" s="26"/>
      <c r="BK143" s="80"/>
      <c r="BL143" s="26"/>
      <c r="BM143" s="84"/>
      <c r="BN143" s="22"/>
      <c r="BO143" s="84"/>
      <c r="BP143" s="22"/>
      <c r="BQ143" s="22"/>
      <c r="BR143" s="22"/>
      <c r="BS143" s="22"/>
      <c r="BT143" s="22"/>
      <c r="BU143" s="22"/>
      <c r="BV143" s="22"/>
      <c r="BW143" s="22"/>
      <c r="BX143" s="25" t="s">
        <v>187</v>
      </c>
      <c r="BY143" s="22">
        <v>31</v>
      </c>
    </row>
    <row r="144" spans="1:77" x14ac:dyDescent="0.25">
      <c r="A144" s="79" t="s">
        <v>89</v>
      </c>
      <c r="B144" s="20" t="s">
        <v>78</v>
      </c>
      <c r="C144" s="20" t="s">
        <v>152</v>
      </c>
      <c r="E144" s="22">
        <v>14</v>
      </c>
      <c r="F144" s="22">
        <v>39</v>
      </c>
      <c r="G144" s="22"/>
      <c r="H144" s="22"/>
      <c r="I144" s="22"/>
      <c r="J144" s="84">
        <v>290</v>
      </c>
      <c r="K144" s="84">
        <v>1</v>
      </c>
      <c r="L144" s="84">
        <v>1</v>
      </c>
      <c r="M144" s="84"/>
      <c r="N144" s="84"/>
      <c r="O144" s="84"/>
      <c r="P144" s="22">
        <v>2</v>
      </c>
      <c r="Q144" s="84" t="s">
        <v>183</v>
      </c>
      <c r="R144" s="84"/>
      <c r="S144" s="84"/>
      <c r="T144" s="84"/>
      <c r="U144" s="84"/>
      <c r="V144" s="22" t="s">
        <v>183</v>
      </c>
      <c r="W144" s="22"/>
      <c r="X144" s="22"/>
      <c r="Y144" s="22"/>
      <c r="Z144" s="22"/>
      <c r="AA144" s="84">
        <v>2</v>
      </c>
      <c r="AB144" s="84">
        <v>0</v>
      </c>
      <c r="AC144" s="22">
        <v>2</v>
      </c>
      <c r="AD144" s="84">
        <v>12</v>
      </c>
      <c r="AE144" s="84">
        <v>0</v>
      </c>
      <c r="AF144" s="22">
        <v>12</v>
      </c>
      <c r="AG144" s="26"/>
      <c r="AH144" s="23"/>
      <c r="AI144" s="84">
        <v>1</v>
      </c>
      <c r="AJ144" s="84">
        <v>1</v>
      </c>
      <c r="AK144" s="84">
        <v>1</v>
      </c>
      <c r="AL144" s="84">
        <v>4</v>
      </c>
      <c r="AM144" s="22" t="s">
        <v>183</v>
      </c>
      <c r="AN144" s="22"/>
      <c r="AO144" s="84" t="s">
        <v>183</v>
      </c>
      <c r="AP144" s="84"/>
      <c r="AQ144" s="22" t="s">
        <v>183</v>
      </c>
      <c r="AR144" s="22"/>
      <c r="AS144" s="22" t="s">
        <v>183</v>
      </c>
      <c r="AT144" s="22"/>
      <c r="AU144" s="22">
        <v>7</v>
      </c>
      <c r="AV144" s="84"/>
      <c r="AW144" s="84"/>
      <c r="AX144" s="84"/>
      <c r="AY144" s="22"/>
      <c r="AZ144" s="22"/>
      <c r="BA144" s="22"/>
      <c r="BB144" s="84"/>
      <c r="BC144" s="26"/>
      <c r="BD144" s="26"/>
      <c r="BE144" s="80"/>
      <c r="BF144" s="26"/>
      <c r="BG144" s="81"/>
      <c r="BH144" s="82"/>
      <c r="BI144" s="26"/>
      <c r="BJ144" s="26"/>
      <c r="BK144" s="80"/>
      <c r="BL144" s="26"/>
      <c r="BM144" s="84"/>
      <c r="BN144" s="22"/>
      <c r="BO144" s="84"/>
      <c r="BP144" s="22"/>
      <c r="BQ144" s="22"/>
      <c r="BR144" s="22"/>
      <c r="BS144" s="22"/>
      <c r="BT144" s="22"/>
      <c r="BU144" s="22"/>
      <c r="BV144" s="22"/>
      <c r="BW144" s="22"/>
      <c r="BX144" s="25" t="s">
        <v>187</v>
      </c>
      <c r="BY144" s="22">
        <v>31</v>
      </c>
    </row>
    <row r="145" spans="1:77" x14ac:dyDescent="0.25">
      <c r="A145" s="79" t="s">
        <v>77</v>
      </c>
      <c r="B145" s="20" t="s">
        <v>90</v>
      </c>
      <c r="C145" s="20" t="s">
        <v>150</v>
      </c>
      <c r="E145" s="22">
        <v>1951</v>
      </c>
      <c r="F145" s="22">
        <v>2666</v>
      </c>
      <c r="G145" s="22"/>
      <c r="H145" s="22"/>
      <c r="I145" s="22"/>
      <c r="J145" s="84">
        <v>37870</v>
      </c>
      <c r="K145" s="84">
        <v>715</v>
      </c>
      <c r="L145" s="84"/>
      <c r="M145" s="84"/>
      <c r="N145" s="84"/>
      <c r="O145" s="84"/>
      <c r="P145" s="22">
        <v>715</v>
      </c>
      <c r="Q145" s="84">
        <v>9</v>
      </c>
      <c r="R145" s="84"/>
      <c r="S145" s="84"/>
      <c r="T145" s="84"/>
      <c r="U145" s="84"/>
      <c r="V145" s="22">
        <v>0</v>
      </c>
      <c r="W145" s="22"/>
      <c r="X145" s="22"/>
      <c r="Y145" s="22"/>
      <c r="Z145" s="22"/>
      <c r="AA145" s="84">
        <v>757</v>
      </c>
      <c r="AB145" s="84">
        <v>291</v>
      </c>
      <c r="AC145" s="22">
        <v>1048</v>
      </c>
      <c r="AD145" s="84">
        <v>757</v>
      </c>
      <c r="AE145" s="84">
        <v>291</v>
      </c>
      <c r="AF145" s="22">
        <v>1048</v>
      </c>
      <c r="AG145" s="26"/>
      <c r="AH145" s="23"/>
      <c r="AI145" s="84">
        <v>15</v>
      </c>
      <c r="AJ145" s="84"/>
      <c r="AK145" s="84">
        <v>58</v>
      </c>
      <c r="AL145" s="84"/>
      <c r="AM145" s="22">
        <v>0</v>
      </c>
      <c r="AN145" s="22"/>
      <c r="AO145" s="84">
        <v>0</v>
      </c>
      <c r="AP145" s="84"/>
      <c r="AQ145" s="22">
        <v>0</v>
      </c>
      <c r="AR145" s="22"/>
      <c r="AS145" s="22">
        <v>0</v>
      </c>
      <c r="AT145" s="22"/>
      <c r="AU145" s="22">
        <v>73</v>
      </c>
      <c r="AV145" s="84"/>
      <c r="AW145" s="84"/>
      <c r="AX145" s="84"/>
      <c r="AY145" s="22"/>
      <c r="AZ145" s="22"/>
      <c r="BA145" s="22"/>
      <c r="BB145" s="84"/>
      <c r="BC145" s="26"/>
      <c r="BD145" s="26"/>
      <c r="BE145" s="80"/>
      <c r="BF145" s="26"/>
      <c r="BG145" s="81"/>
      <c r="BH145" s="82"/>
      <c r="BI145" s="26"/>
      <c r="BJ145" s="26"/>
      <c r="BK145" s="80"/>
      <c r="BL145" s="26"/>
      <c r="BM145" s="84"/>
      <c r="BN145" s="22"/>
      <c r="BO145" s="84"/>
      <c r="BP145" s="22"/>
      <c r="BQ145" s="22"/>
      <c r="BR145" s="22"/>
      <c r="BS145" s="22"/>
      <c r="BT145" s="22"/>
      <c r="BU145" s="22"/>
      <c r="BV145" s="22"/>
      <c r="BW145" s="22"/>
      <c r="BX145" s="25" t="s">
        <v>187</v>
      </c>
      <c r="BY145" s="22">
        <v>31</v>
      </c>
    </row>
    <row r="146" spans="1:77" x14ac:dyDescent="0.25">
      <c r="A146" s="79" t="s">
        <v>77</v>
      </c>
      <c r="B146" s="20" t="s">
        <v>78</v>
      </c>
      <c r="C146" s="20" t="s">
        <v>150</v>
      </c>
      <c r="E146" s="22">
        <v>1200</v>
      </c>
      <c r="F146" s="22">
        <v>2100</v>
      </c>
      <c r="G146" s="22"/>
      <c r="H146" s="22"/>
      <c r="I146" s="22"/>
      <c r="J146" s="84">
        <v>3200</v>
      </c>
      <c r="K146" s="84">
        <v>62</v>
      </c>
      <c r="L146" s="84">
        <v>35</v>
      </c>
      <c r="M146" s="84">
        <v>10</v>
      </c>
      <c r="N146" s="84"/>
      <c r="O146" s="84"/>
      <c r="P146" s="22">
        <v>107</v>
      </c>
      <c r="Q146" s="84">
        <v>0</v>
      </c>
      <c r="R146" s="84"/>
      <c r="S146" s="84"/>
      <c r="T146" s="84"/>
      <c r="U146" s="84"/>
      <c r="V146" s="22">
        <v>0</v>
      </c>
      <c r="W146" s="22"/>
      <c r="X146" s="22"/>
      <c r="Y146" s="22"/>
      <c r="Z146" s="22"/>
      <c r="AA146" s="84">
        <v>71</v>
      </c>
      <c r="AB146" s="84">
        <v>7</v>
      </c>
      <c r="AC146" s="22">
        <v>78</v>
      </c>
      <c r="AD146" s="84">
        <v>94</v>
      </c>
      <c r="AE146" s="84">
        <v>7</v>
      </c>
      <c r="AF146" s="22">
        <v>101</v>
      </c>
      <c r="AG146" s="26"/>
      <c r="AH146" s="23"/>
      <c r="AI146" s="84">
        <v>1</v>
      </c>
      <c r="AJ146" s="84">
        <v>1</v>
      </c>
      <c r="AK146" s="84">
        <v>2</v>
      </c>
      <c r="AL146" s="84">
        <v>5</v>
      </c>
      <c r="AM146" s="22" t="s">
        <v>183</v>
      </c>
      <c r="AN146" s="22"/>
      <c r="AO146" s="84" t="s">
        <v>183</v>
      </c>
      <c r="AP146" s="84"/>
      <c r="AQ146" s="22" t="s">
        <v>183</v>
      </c>
      <c r="AR146" s="22"/>
      <c r="AS146" s="22" t="s">
        <v>183</v>
      </c>
      <c r="AT146" s="22"/>
      <c r="AU146" s="22">
        <v>9</v>
      </c>
      <c r="AV146" s="84"/>
      <c r="AW146" s="84"/>
      <c r="AX146" s="84"/>
      <c r="AY146" s="22"/>
      <c r="AZ146" s="22"/>
      <c r="BA146" s="22"/>
      <c r="BB146" s="84"/>
      <c r="BC146" s="26"/>
      <c r="BD146" s="26"/>
      <c r="BE146" s="80"/>
      <c r="BF146" s="26"/>
      <c r="BG146" s="81"/>
      <c r="BH146" s="82"/>
      <c r="BI146" s="26"/>
      <c r="BJ146" s="26"/>
      <c r="BK146" s="80"/>
      <c r="BL146" s="26"/>
      <c r="BM146" s="84"/>
      <c r="BN146" s="22"/>
      <c r="BO146" s="84"/>
      <c r="BP146" s="22"/>
      <c r="BQ146" s="22"/>
      <c r="BR146" s="22"/>
      <c r="BS146" s="22"/>
      <c r="BT146" s="22"/>
      <c r="BU146" s="22"/>
      <c r="BV146" s="22"/>
      <c r="BW146" s="22"/>
      <c r="BX146" s="25" t="s">
        <v>187</v>
      </c>
      <c r="BY146" s="22">
        <v>31</v>
      </c>
    </row>
    <row r="147" spans="1:77" x14ac:dyDescent="0.25">
      <c r="A147" s="79" t="s">
        <v>83</v>
      </c>
      <c r="B147" s="20" t="s">
        <v>90</v>
      </c>
      <c r="C147" s="20" t="s">
        <v>150</v>
      </c>
      <c r="E147" s="22">
        <v>128</v>
      </c>
      <c r="F147" s="22">
        <v>194</v>
      </c>
      <c r="G147" s="22"/>
      <c r="H147" s="22"/>
      <c r="I147" s="22"/>
      <c r="J147" s="84">
        <v>62709</v>
      </c>
      <c r="K147" s="84">
        <v>789</v>
      </c>
      <c r="L147" s="84">
        <v>123</v>
      </c>
      <c r="M147" s="84">
        <v>34</v>
      </c>
      <c r="N147" s="84"/>
      <c r="O147" s="84"/>
      <c r="P147" s="22">
        <v>946</v>
      </c>
      <c r="Q147" s="84">
        <v>5</v>
      </c>
      <c r="R147" s="84"/>
      <c r="S147" s="84"/>
      <c r="T147" s="84"/>
      <c r="U147" s="84"/>
      <c r="V147" s="22" t="s">
        <v>183</v>
      </c>
      <c r="W147" s="22"/>
      <c r="X147" s="22"/>
      <c r="Y147" s="22"/>
      <c r="Z147" s="22"/>
      <c r="AA147" s="84">
        <v>488</v>
      </c>
      <c r="AB147" s="84">
        <v>460</v>
      </c>
      <c r="AC147" s="22">
        <v>948</v>
      </c>
      <c r="AD147" s="84">
        <v>488</v>
      </c>
      <c r="AE147" s="84">
        <v>460</v>
      </c>
      <c r="AF147" s="22">
        <v>948</v>
      </c>
      <c r="AG147" s="26"/>
      <c r="AH147" s="23"/>
      <c r="AI147" s="84"/>
      <c r="AJ147" s="84"/>
      <c r="AK147" s="84"/>
      <c r="AL147" s="84"/>
      <c r="AM147" s="22" t="s">
        <v>183</v>
      </c>
      <c r="AN147" s="22"/>
      <c r="AO147" s="84" t="s">
        <v>183</v>
      </c>
      <c r="AP147" s="84"/>
      <c r="AQ147" s="22" t="s">
        <v>183</v>
      </c>
      <c r="AR147" s="22"/>
      <c r="AS147" s="22" t="s">
        <v>183</v>
      </c>
      <c r="AT147" s="22"/>
      <c r="AU147" s="22">
        <v>0</v>
      </c>
      <c r="AV147" s="84"/>
      <c r="AW147" s="84"/>
      <c r="AX147" s="84"/>
      <c r="AY147" s="22"/>
      <c r="AZ147" s="22"/>
      <c r="BA147" s="22"/>
      <c r="BB147" s="84"/>
      <c r="BC147" s="26"/>
      <c r="BD147" s="26"/>
      <c r="BE147" s="80"/>
      <c r="BF147" s="26"/>
      <c r="BG147" s="81"/>
      <c r="BH147" s="82"/>
      <c r="BI147" s="26"/>
      <c r="BJ147" s="26"/>
      <c r="BK147" s="80"/>
      <c r="BL147" s="26"/>
      <c r="BM147" s="84"/>
      <c r="BN147" s="22"/>
      <c r="BO147" s="84"/>
      <c r="BP147" s="22"/>
      <c r="BQ147" s="22"/>
      <c r="BR147" s="22"/>
      <c r="BS147" s="22"/>
      <c r="BT147" s="22"/>
      <c r="BU147" s="22"/>
      <c r="BV147" s="22"/>
      <c r="BW147" s="22"/>
      <c r="BX147" s="25" t="s">
        <v>187</v>
      </c>
      <c r="BY147" s="22">
        <v>31</v>
      </c>
    </row>
    <row r="148" spans="1:77" x14ac:dyDescent="0.25">
      <c r="A148" s="79" t="s">
        <v>89</v>
      </c>
      <c r="B148" s="20" t="s">
        <v>90</v>
      </c>
      <c r="C148" s="20" t="s">
        <v>152</v>
      </c>
      <c r="E148" s="22">
        <v>20</v>
      </c>
      <c r="F148" s="22">
        <v>40</v>
      </c>
      <c r="G148" s="22"/>
      <c r="H148" s="22"/>
      <c r="I148" s="22"/>
      <c r="J148" s="84">
        <v>0</v>
      </c>
      <c r="K148" s="84">
        <v>0</v>
      </c>
      <c r="L148" s="84"/>
      <c r="M148" s="84"/>
      <c r="N148" s="84"/>
      <c r="O148" s="84"/>
      <c r="P148" s="22">
        <v>0</v>
      </c>
      <c r="Q148" s="84" t="s">
        <v>183</v>
      </c>
      <c r="R148" s="84"/>
      <c r="S148" s="84"/>
      <c r="T148" s="84"/>
      <c r="U148" s="84"/>
      <c r="V148" s="22">
        <v>0</v>
      </c>
      <c r="W148" s="22"/>
      <c r="X148" s="22"/>
      <c r="Y148" s="22"/>
      <c r="Z148" s="22"/>
      <c r="AA148" s="84">
        <v>0</v>
      </c>
      <c r="AB148" s="84">
        <v>0</v>
      </c>
      <c r="AC148" s="22">
        <v>0</v>
      </c>
      <c r="AD148" s="84">
        <v>0</v>
      </c>
      <c r="AE148" s="84">
        <v>0</v>
      </c>
      <c r="AF148" s="22">
        <v>0</v>
      </c>
      <c r="AG148" s="26"/>
      <c r="AH148" s="23"/>
      <c r="AI148" s="84">
        <v>1</v>
      </c>
      <c r="AJ148" s="84"/>
      <c r="AK148" s="84">
        <v>1</v>
      </c>
      <c r="AL148" s="84"/>
      <c r="AM148" s="22">
        <v>2</v>
      </c>
      <c r="AN148" s="22"/>
      <c r="AO148" s="84">
        <v>1</v>
      </c>
      <c r="AP148" s="84"/>
      <c r="AQ148" s="22">
        <v>0</v>
      </c>
      <c r="AR148" s="22"/>
      <c r="AS148" s="22">
        <v>0</v>
      </c>
      <c r="AT148" s="22"/>
      <c r="AU148" s="22">
        <v>5</v>
      </c>
      <c r="AV148" s="84"/>
      <c r="AW148" s="84"/>
      <c r="AX148" s="84"/>
      <c r="AY148" s="22"/>
      <c r="AZ148" s="22"/>
      <c r="BA148" s="22"/>
      <c r="BB148" s="84"/>
      <c r="BC148" s="26"/>
      <c r="BD148" s="26"/>
      <c r="BE148" s="80"/>
      <c r="BF148" s="26"/>
      <c r="BG148" s="81"/>
      <c r="BH148" s="82"/>
      <c r="BI148" s="26"/>
      <c r="BJ148" s="26"/>
      <c r="BK148" s="80"/>
      <c r="BL148" s="26"/>
      <c r="BM148" s="84"/>
      <c r="BN148" s="22"/>
      <c r="BO148" s="84"/>
      <c r="BP148" s="22"/>
      <c r="BQ148" s="22"/>
      <c r="BR148" s="22"/>
      <c r="BS148" s="22"/>
      <c r="BT148" s="22"/>
      <c r="BU148" s="22"/>
      <c r="BV148" s="22"/>
      <c r="BW148" s="22"/>
      <c r="BX148" s="25" t="s">
        <v>187</v>
      </c>
      <c r="BY148" s="22">
        <v>31</v>
      </c>
    </row>
    <row r="149" spans="1:77" x14ac:dyDescent="0.25">
      <c r="A149" s="79" t="s">
        <v>83</v>
      </c>
      <c r="B149" s="20" t="s">
        <v>78</v>
      </c>
      <c r="C149" s="20" t="s">
        <v>154</v>
      </c>
      <c r="E149" s="22">
        <v>10</v>
      </c>
      <c r="F149" s="22">
        <v>300</v>
      </c>
      <c r="G149" s="22"/>
      <c r="H149" s="22"/>
      <c r="I149" s="22"/>
      <c r="J149" s="84">
        <v>6184</v>
      </c>
      <c r="K149" s="84"/>
      <c r="L149" s="84">
        <v>87</v>
      </c>
      <c r="M149" s="84"/>
      <c r="N149" s="84"/>
      <c r="O149" s="84"/>
      <c r="P149" s="22">
        <v>87</v>
      </c>
      <c r="Q149" s="84" t="s">
        <v>183</v>
      </c>
      <c r="R149" s="84"/>
      <c r="S149" s="84"/>
      <c r="T149" s="84"/>
      <c r="U149" s="84"/>
      <c r="V149" s="22" t="s">
        <v>183</v>
      </c>
      <c r="W149" s="22"/>
      <c r="X149" s="22"/>
      <c r="Y149" s="22"/>
      <c r="Z149" s="22"/>
      <c r="AA149" s="84">
        <v>0</v>
      </c>
      <c r="AB149" s="84">
        <v>187</v>
      </c>
      <c r="AC149" s="22">
        <v>187</v>
      </c>
      <c r="AD149" s="84">
        <v>0</v>
      </c>
      <c r="AE149" s="84">
        <v>187</v>
      </c>
      <c r="AF149" s="22">
        <v>187</v>
      </c>
      <c r="AG149" s="26"/>
      <c r="AH149" s="23"/>
      <c r="AI149" s="84">
        <v>1</v>
      </c>
      <c r="AJ149" s="84"/>
      <c r="AK149" s="84">
        <v>2</v>
      </c>
      <c r="AL149" s="84">
        <v>3</v>
      </c>
      <c r="AM149" s="22">
        <v>0</v>
      </c>
      <c r="AN149" s="22"/>
      <c r="AO149" s="84">
        <v>0</v>
      </c>
      <c r="AP149" s="84"/>
      <c r="AQ149" s="22">
        <v>0</v>
      </c>
      <c r="AR149" s="22"/>
      <c r="AS149" s="22">
        <v>0</v>
      </c>
      <c r="AT149" s="22"/>
      <c r="AU149" s="22">
        <v>6</v>
      </c>
      <c r="AV149" s="84"/>
      <c r="AW149" s="84"/>
      <c r="AX149" s="84"/>
      <c r="AY149" s="22"/>
      <c r="AZ149" s="22"/>
      <c r="BA149" s="22"/>
      <c r="BB149" s="84"/>
      <c r="BC149" s="26"/>
      <c r="BD149" s="26"/>
      <c r="BE149" s="80"/>
      <c r="BF149" s="26"/>
      <c r="BG149" s="81"/>
      <c r="BH149" s="82"/>
      <c r="BI149" s="26"/>
      <c r="BJ149" s="26"/>
      <c r="BK149" s="80"/>
      <c r="BL149" s="26"/>
      <c r="BM149" s="84"/>
      <c r="BN149" s="22"/>
      <c r="BO149" s="84"/>
      <c r="BP149" s="22"/>
      <c r="BQ149" s="22"/>
      <c r="BR149" s="22"/>
      <c r="BS149" s="22"/>
      <c r="BT149" s="22"/>
      <c r="BU149" s="22"/>
      <c r="BV149" s="22"/>
      <c r="BW149" s="22"/>
      <c r="BX149" s="25" t="s">
        <v>187</v>
      </c>
      <c r="BY149" s="22">
        <v>31</v>
      </c>
    </row>
    <row r="150" spans="1:77" x14ac:dyDescent="0.25">
      <c r="A150" s="79" t="s">
        <v>77</v>
      </c>
      <c r="B150" s="20" t="s">
        <v>90</v>
      </c>
      <c r="C150" s="20" t="s">
        <v>150</v>
      </c>
      <c r="E150" s="22">
        <v>55</v>
      </c>
      <c r="F150" s="22">
        <v>1705</v>
      </c>
      <c r="G150" s="22"/>
      <c r="H150" s="22"/>
      <c r="I150" s="22"/>
      <c r="J150" s="84">
        <v>45000</v>
      </c>
      <c r="K150" s="84">
        <v>121</v>
      </c>
      <c r="L150" s="84">
        <v>120</v>
      </c>
      <c r="M150" s="84"/>
      <c r="N150" s="84"/>
      <c r="O150" s="84"/>
      <c r="P150" s="22">
        <v>241</v>
      </c>
      <c r="Q150" s="84" t="s">
        <v>183</v>
      </c>
      <c r="R150" s="84"/>
      <c r="S150" s="84"/>
      <c r="T150" s="84"/>
      <c r="U150" s="84"/>
      <c r="V150" s="22" t="s">
        <v>183</v>
      </c>
      <c r="W150" s="22"/>
      <c r="X150" s="22"/>
      <c r="Y150" s="22"/>
      <c r="Z150" s="22"/>
      <c r="AA150" s="84">
        <v>300</v>
      </c>
      <c r="AB150" s="84">
        <v>12</v>
      </c>
      <c r="AC150" s="22">
        <v>312</v>
      </c>
      <c r="AD150" s="84">
        <v>700</v>
      </c>
      <c r="AE150" s="84">
        <v>113</v>
      </c>
      <c r="AF150" s="22">
        <v>813</v>
      </c>
      <c r="AG150" s="26"/>
      <c r="AH150" s="23"/>
      <c r="AI150" s="84">
        <v>5</v>
      </c>
      <c r="AJ150" s="84">
        <v>4</v>
      </c>
      <c r="AK150" s="84">
        <v>6</v>
      </c>
      <c r="AL150" s="84">
        <v>2</v>
      </c>
      <c r="AM150" s="22" t="s">
        <v>183</v>
      </c>
      <c r="AN150" s="22"/>
      <c r="AO150" s="84" t="s">
        <v>183</v>
      </c>
      <c r="AP150" s="84"/>
      <c r="AQ150" s="22" t="s">
        <v>183</v>
      </c>
      <c r="AR150" s="22"/>
      <c r="AS150" s="22" t="s">
        <v>183</v>
      </c>
      <c r="AT150" s="22"/>
      <c r="AU150" s="22">
        <v>17</v>
      </c>
      <c r="AV150" s="84"/>
      <c r="AW150" s="84"/>
      <c r="AX150" s="84"/>
      <c r="AY150" s="22"/>
      <c r="AZ150" s="22"/>
      <c r="BA150" s="22"/>
      <c r="BB150" s="84"/>
      <c r="BC150" s="26"/>
      <c r="BD150" s="26"/>
      <c r="BE150" s="80"/>
      <c r="BF150" s="26"/>
      <c r="BG150" s="81"/>
      <c r="BH150" s="82"/>
      <c r="BI150" s="26"/>
      <c r="BJ150" s="26"/>
      <c r="BK150" s="80"/>
      <c r="BL150" s="26"/>
      <c r="BM150" s="84"/>
      <c r="BN150" s="22"/>
      <c r="BO150" s="84"/>
      <c r="BP150" s="22"/>
      <c r="BQ150" s="22"/>
      <c r="BR150" s="22"/>
      <c r="BS150" s="22"/>
      <c r="BT150" s="22"/>
      <c r="BU150" s="22"/>
      <c r="BV150" s="22"/>
      <c r="BW150" s="22"/>
      <c r="BX150" s="25" t="s">
        <v>187</v>
      </c>
      <c r="BY150" s="22">
        <v>31</v>
      </c>
    </row>
    <row r="151" spans="1:77" x14ac:dyDescent="0.25">
      <c r="A151" s="79" t="s">
        <v>100</v>
      </c>
      <c r="B151" s="20" t="s">
        <v>78</v>
      </c>
      <c r="C151" s="20" t="s">
        <v>150</v>
      </c>
      <c r="E151" s="22">
        <v>186</v>
      </c>
      <c r="F151" s="22">
        <v>372</v>
      </c>
      <c r="G151" s="22"/>
      <c r="H151" s="22"/>
      <c r="I151" s="22"/>
      <c r="J151" s="84">
        <v>6913</v>
      </c>
      <c r="K151" s="84">
        <v>0</v>
      </c>
      <c r="L151" s="84">
        <v>46</v>
      </c>
      <c r="M151" s="84">
        <v>0</v>
      </c>
      <c r="N151" s="84"/>
      <c r="O151" s="84"/>
      <c r="P151" s="22">
        <v>46</v>
      </c>
      <c r="Q151" s="84" t="s">
        <v>183</v>
      </c>
      <c r="R151" s="84"/>
      <c r="S151" s="84"/>
      <c r="T151" s="84"/>
      <c r="U151" s="84"/>
      <c r="V151" s="22" t="s">
        <v>183</v>
      </c>
      <c r="W151" s="22"/>
      <c r="X151" s="22"/>
      <c r="Y151" s="22"/>
      <c r="Z151" s="22"/>
      <c r="AA151" s="84">
        <v>0</v>
      </c>
      <c r="AB151" s="84">
        <v>73</v>
      </c>
      <c r="AC151" s="22">
        <v>73</v>
      </c>
      <c r="AD151" s="84">
        <v>0</v>
      </c>
      <c r="AE151" s="84">
        <v>73</v>
      </c>
      <c r="AF151" s="22">
        <v>73</v>
      </c>
      <c r="AG151" s="26"/>
      <c r="AH151" s="23"/>
      <c r="AI151" s="84">
        <v>2</v>
      </c>
      <c r="AJ151" s="84">
        <v>1</v>
      </c>
      <c r="AK151" s="84">
        <v>1</v>
      </c>
      <c r="AL151" s="84">
        <v>3</v>
      </c>
      <c r="AM151" s="22" t="s">
        <v>183</v>
      </c>
      <c r="AN151" s="22"/>
      <c r="AO151" s="84" t="s">
        <v>183</v>
      </c>
      <c r="AP151" s="84"/>
      <c r="AQ151" s="22" t="s">
        <v>183</v>
      </c>
      <c r="AR151" s="22"/>
      <c r="AS151" s="22" t="s">
        <v>183</v>
      </c>
      <c r="AT151" s="22"/>
      <c r="AU151" s="22">
        <v>7</v>
      </c>
      <c r="AV151" s="84"/>
      <c r="AW151" s="84"/>
      <c r="AX151" s="84"/>
      <c r="AY151" s="22"/>
      <c r="AZ151" s="22"/>
      <c r="BA151" s="22"/>
      <c r="BB151" s="84"/>
      <c r="BC151" s="26"/>
      <c r="BD151" s="26"/>
      <c r="BE151" s="80"/>
      <c r="BF151" s="26"/>
      <c r="BG151" s="81"/>
      <c r="BH151" s="82"/>
      <c r="BI151" s="26"/>
      <c r="BJ151" s="26"/>
      <c r="BK151" s="80"/>
      <c r="BL151" s="26"/>
      <c r="BM151" s="84"/>
      <c r="BN151" s="22"/>
      <c r="BO151" s="84"/>
      <c r="BP151" s="22"/>
      <c r="BQ151" s="22"/>
      <c r="BR151" s="22"/>
      <c r="BS151" s="22"/>
      <c r="BT151" s="22"/>
      <c r="BU151" s="22"/>
      <c r="BV151" s="22"/>
      <c r="BW151" s="22"/>
      <c r="BX151" s="25" t="s">
        <v>187</v>
      </c>
      <c r="BY151" s="22">
        <v>31</v>
      </c>
    </row>
    <row r="152" spans="1:77" x14ac:dyDescent="0.25">
      <c r="A152" s="79" t="s">
        <v>96</v>
      </c>
      <c r="B152" s="20" t="s">
        <v>97</v>
      </c>
      <c r="C152" s="20" t="s">
        <v>151</v>
      </c>
      <c r="E152" s="22">
        <v>217</v>
      </c>
      <c r="F152" s="22">
        <v>403</v>
      </c>
      <c r="G152" s="22"/>
      <c r="H152" s="22"/>
      <c r="I152" s="22"/>
      <c r="J152" s="84">
        <v>2331.92</v>
      </c>
      <c r="K152" s="84">
        <v>4</v>
      </c>
      <c r="L152" s="84">
        <v>13</v>
      </c>
      <c r="M152" s="84">
        <v>1</v>
      </c>
      <c r="N152" s="84">
        <v>2</v>
      </c>
      <c r="O152" s="84"/>
      <c r="P152" s="22">
        <v>20</v>
      </c>
      <c r="Q152" s="84" t="s">
        <v>183</v>
      </c>
      <c r="R152" s="84"/>
      <c r="S152" s="84"/>
      <c r="T152" s="84"/>
      <c r="U152" s="84"/>
      <c r="V152" s="22" t="s">
        <v>183</v>
      </c>
      <c r="W152" s="22"/>
      <c r="X152" s="22"/>
      <c r="Y152" s="22"/>
      <c r="Z152" s="22"/>
      <c r="AA152" s="84">
        <v>18</v>
      </c>
      <c r="AB152" s="84">
        <v>9</v>
      </c>
      <c r="AC152" s="22">
        <v>27</v>
      </c>
      <c r="AD152" s="84">
        <v>30</v>
      </c>
      <c r="AE152" s="84">
        <v>13</v>
      </c>
      <c r="AF152" s="22">
        <v>43</v>
      </c>
      <c r="AG152" s="26"/>
      <c r="AH152" s="23"/>
      <c r="AI152" s="84">
        <v>1</v>
      </c>
      <c r="AJ152" s="84">
        <v>0</v>
      </c>
      <c r="AK152" s="84">
        <v>3</v>
      </c>
      <c r="AL152" s="84">
        <v>1</v>
      </c>
      <c r="AM152" s="22">
        <v>0</v>
      </c>
      <c r="AN152" s="22">
        <v>0</v>
      </c>
      <c r="AO152" s="84">
        <v>1</v>
      </c>
      <c r="AP152" s="84">
        <v>1</v>
      </c>
      <c r="AQ152" s="22">
        <v>0</v>
      </c>
      <c r="AR152" s="22">
        <v>0</v>
      </c>
      <c r="AS152" s="22">
        <v>0</v>
      </c>
      <c r="AT152" s="22">
        <v>1</v>
      </c>
      <c r="AU152" s="22">
        <v>8</v>
      </c>
      <c r="AV152" s="84"/>
      <c r="AW152" s="84"/>
      <c r="AX152" s="84"/>
      <c r="AY152" s="22"/>
      <c r="AZ152" s="22"/>
      <c r="BA152" s="22"/>
      <c r="BB152" s="84"/>
      <c r="BC152" s="26"/>
      <c r="BD152" s="26"/>
      <c r="BE152" s="80"/>
      <c r="BF152" s="26"/>
      <c r="BG152" s="81"/>
      <c r="BH152" s="82"/>
      <c r="BI152" s="26"/>
      <c r="BJ152" s="26"/>
      <c r="BK152" s="80"/>
      <c r="BL152" s="26"/>
      <c r="BM152" s="84"/>
      <c r="BN152" s="22"/>
      <c r="BO152" s="84"/>
      <c r="BP152" s="22"/>
      <c r="BQ152" s="22"/>
      <c r="BR152" s="22"/>
      <c r="BS152" s="22"/>
      <c r="BT152" s="22"/>
      <c r="BU152" s="22"/>
      <c r="BV152" s="22"/>
      <c r="BW152" s="22"/>
      <c r="BX152" s="25" t="s">
        <v>187</v>
      </c>
      <c r="BY152" s="22">
        <v>31</v>
      </c>
    </row>
    <row r="153" spans="1:77" x14ac:dyDescent="0.25">
      <c r="A153" s="79" t="s">
        <v>83</v>
      </c>
      <c r="B153" s="20" t="s">
        <v>78</v>
      </c>
      <c r="C153" s="20" t="s">
        <v>152</v>
      </c>
      <c r="E153" s="22">
        <v>20</v>
      </c>
      <c r="F153" s="22">
        <v>50</v>
      </c>
      <c r="G153" s="22"/>
      <c r="H153" s="22"/>
      <c r="I153" s="22"/>
      <c r="J153" s="84">
        <v>25000</v>
      </c>
      <c r="K153" s="84">
        <v>5</v>
      </c>
      <c r="L153" s="84">
        <v>12</v>
      </c>
      <c r="M153" s="84">
        <v>4</v>
      </c>
      <c r="N153" s="84"/>
      <c r="O153" s="84"/>
      <c r="P153" s="22">
        <v>21</v>
      </c>
      <c r="Q153" s="84" t="s">
        <v>183</v>
      </c>
      <c r="R153" s="84"/>
      <c r="S153" s="84"/>
      <c r="T153" s="84"/>
      <c r="U153" s="84"/>
      <c r="V153" s="22" t="s">
        <v>183</v>
      </c>
      <c r="W153" s="22"/>
      <c r="X153" s="22"/>
      <c r="Y153" s="22"/>
      <c r="Z153" s="22"/>
      <c r="AA153" s="84">
        <v>0</v>
      </c>
      <c r="AB153" s="84">
        <v>26</v>
      </c>
      <c r="AC153" s="22">
        <v>26</v>
      </c>
      <c r="AD153" s="84">
        <v>0</v>
      </c>
      <c r="AE153" s="84">
        <v>42</v>
      </c>
      <c r="AF153" s="22">
        <v>42</v>
      </c>
      <c r="AG153" s="26"/>
      <c r="AH153" s="23"/>
      <c r="AI153" s="84">
        <v>1</v>
      </c>
      <c r="AJ153" s="84">
        <v>1</v>
      </c>
      <c r="AK153" s="84">
        <v>5</v>
      </c>
      <c r="AL153" s="84">
        <v>5</v>
      </c>
      <c r="AM153" s="22" t="s">
        <v>183</v>
      </c>
      <c r="AN153" s="22"/>
      <c r="AO153" s="84">
        <v>1</v>
      </c>
      <c r="AP153" s="84"/>
      <c r="AQ153" s="22" t="s">
        <v>183</v>
      </c>
      <c r="AR153" s="22"/>
      <c r="AS153" s="22" t="s">
        <v>183</v>
      </c>
      <c r="AT153" s="22"/>
      <c r="AU153" s="22">
        <v>13</v>
      </c>
      <c r="AV153" s="84"/>
      <c r="AW153" s="84"/>
      <c r="AX153" s="84"/>
      <c r="AY153" s="22"/>
      <c r="AZ153" s="22"/>
      <c r="BA153" s="22"/>
      <c r="BB153" s="84"/>
      <c r="BC153" s="26"/>
      <c r="BD153" s="26"/>
      <c r="BE153" s="80"/>
      <c r="BF153" s="26"/>
      <c r="BG153" s="81"/>
      <c r="BH153" s="82"/>
      <c r="BI153" s="26"/>
      <c r="BJ153" s="26"/>
      <c r="BK153" s="80"/>
      <c r="BL153" s="26"/>
      <c r="BM153" s="84"/>
      <c r="BN153" s="22"/>
      <c r="BO153" s="84"/>
      <c r="BP153" s="22"/>
      <c r="BQ153" s="22"/>
      <c r="BR153" s="22"/>
      <c r="BS153" s="22"/>
      <c r="BT153" s="22"/>
      <c r="BU153" s="22"/>
      <c r="BV153" s="22"/>
      <c r="BW153" s="22"/>
      <c r="BX153" s="25" t="s">
        <v>187</v>
      </c>
      <c r="BY153" s="22">
        <v>31</v>
      </c>
    </row>
    <row r="154" spans="1:77" x14ac:dyDescent="0.25">
      <c r="A154" s="79" t="s">
        <v>100</v>
      </c>
      <c r="B154" s="20" t="s">
        <v>97</v>
      </c>
      <c r="C154" s="20" t="s">
        <v>150</v>
      </c>
      <c r="E154" s="22">
        <v>780</v>
      </c>
      <c r="F154" s="22">
        <v>1560</v>
      </c>
      <c r="G154" s="22"/>
      <c r="H154" s="22"/>
      <c r="I154" s="22"/>
      <c r="J154" s="84">
        <v>6900</v>
      </c>
      <c r="K154" s="84">
        <v>88</v>
      </c>
      <c r="L154" s="84"/>
      <c r="M154" s="84"/>
      <c r="N154" s="84"/>
      <c r="O154" s="84"/>
      <c r="P154" s="22">
        <v>88</v>
      </c>
      <c r="Q154" s="84">
        <v>2</v>
      </c>
      <c r="R154" s="84"/>
      <c r="S154" s="84"/>
      <c r="T154" s="84"/>
      <c r="U154" s="84"/>
      <c r="V154" s="22">
        <v>0</v>
      </c>
      <c r="W154" s="22"/>
      <c r="X154" s="22"/>
      <c r="Y154" s="22"/>
      <c r="Z154" s="22"/>
      <c r="AA154" s="84">
        <v>8</v>
      </c>
      <c r="AB154" s="84">
        <v>80</v>
      </c>
      <c r="AC154" s="22">
        <v>88</v>
      </c>
      <c r="AD154" s="84">
        <v>8</v>
      </c>
      <c r="AE154" s="84">
        <v>80</v>
      </c>
      <c r="AF154" s="22">
        <v>88</v>
      </c>
      <c r="AG154" s="26"/>
      <c r="AH154" s="23"/>
      <c r="AI154" s="84">
        <v>0</v>
      </c>
      <c r="AJ154" s="84">
        <v>1</v>
      </c>
      <c r="AK154" s="84">
        <v>13</v>
      </c>
      <c r="AL154" s="84">
        <v>5</v>
      </c>
      <c r="AM154" s="22">
        <v>0</v>
      </c>
      <c r="AN154" s="22"/>
      <c r="AO154" s="84">
        <v>0</v>
      </c>
      <c r="AP154" s="84"/>
      <c r="AQ154" s="22">
        <v>0</v>
      </c>
      <c r="AR154" s="22"/>
      <c r="AS154" s="22">
        <v>0</v>
      </c>
      <c r="AT154" s="22"/>
      <c r="AU154" s="22">
        <v>19</v>
      </c>
      <c r="AV154" s="84"/>
      <c r="AW154" s="84"/>
      <c r="AX154" s="84"/>
      <c r="AY154" s="22"/>
      <c r="AZ154" s="22"/>
      <c r="BA154" s="22"/>
      <c r="BB154" s="84"/>
      <c r="BC154" s="26"/>
      <c r="BD154" s="26"/>
      <c r="BE154" s="80"/>
      <c r="BF154" s="26"/>
      <c r="BG154" s="81"/>
      <c r="BH154" s="82"/>
      <c r="BI154" s="26"/>
      <c r="BJ154" s="26"/>
      <c r="BK154" s="80"/>
      <c r="BL154" s="26"/>
      <c r="BM154" s="84"/>
      <c r="BN154" s="22"/>
      <c r="BO154" s="84"/>
      <c r="BP154" s="22"/>
      <c r="BQ154" s="22"/>
      <c r="BR154" s="22"/>
      <c r="BS154" s="22"/>
      <c r="BT154" s="22"/>
      <c r="BU154" s="22"/>
      <c r="BV154" s="22"/>
      <c r="BW154" s="22"/>
      <c r="BX154" s="25" t="s">
        <v>187</v>
      </c>
      <c r="BY154" s="22">
        <v>31</v>
      </c>
    </row>
    <row r="155" spans="1:77" x14ac:dyDescent="0.25">
      <c r="A155" s="79" t="s">
        <v>83</v>
      </c>
      <c r="B155" s="20" t="s">
        <v>78</v>
      </c>
      <c r="C155" s="20" t="s">
        <v>152</v>
      </c>
      <c r="E155" s="22">
        <v>5</v>
      </c>
      <c r="F155" s="22">
        <v>12</v>
      </c>
      <c r="G155" s="22"/>
      <c r="H155" s="22"/>
      <c r="I155" s="22"/>
      <c r="J155" s="84">
        <v>0</v>
      </c>
      <c r="K155" s="84">
        <v>0</v>
      </c>
      <c r="L155" s="84"/>
      <c r="M155" s="84"/>
      <c r="N155" s="84"/>
      <c r="O155" s="84"/>
      <c r="P155" s="22">
        <v>0</v>
      </c>
      <c r="Q155" s="84" t="s">
        <v>183</v>
      </c>
      <c r="R155" s="84"/>
      <c r="S155" s="84"/>
      <c r="T155" s="84"/>
      <c r="U155" s="84"/>
      <c r="V155" s="22" t="s">
        <v>183</v>
      </c>
      <c r="W155" s="22"/>
      <c r="X155" s="22"/>
      <c r="Y155" s="22"/>
      <c r="Z155" s="22"/>
      <c r="AA155" s="84">
        <v>0</v>
      </c>
      <c r="AB155" s="84">
        <v>0</v>
      </c>
      <c r="AC155" s="22">
        <v>0</v>
      </c>
      <c r="AD155" s="84">
        <v>0</v>
      </c>
      <c r="AE155" s="84">
        <v>0</v>
      </c>
      <c r="AF155" s="22">
        <v>0</v>
      </c>
      <c r="AG155" s="26"/>
      <c r="AH155" s="23"/>
      <c r="AI155" s="84">
        <v>1</v>
      </c>
      <c r="AJ155" s="84"/>
      <c r="AK155" s="84">
        <v>2</v>
      </c>
      <c r="AL155" s="84"/>
      <c r="AM155" s="22">
        <v>0</v>
      </c>
      <c r="AN155" s="22"/>
      <c r="AO155" s="84">
        <v>0</v>
      </c>
      <c r="AP155" s="84"/>
      <c r="AQ155" s="22">
        <v>0</v>
      </c>
      <c r="AR155" s="22"/>
      <c r="AS155" s="22">
        <v>0</v>
      </c>
      <c r="AT155" s="22"/>
      <c r="AU155" s="22">
        <v>3</v>
      </c>
      <c r="AV155" s="84"/>
      <c r="AW155" s="84"/>
      <c r="AX155" s="84"/>
      <c r="AY155" s="22"/>
      <c r="AZ155" s="22"/>
      <c r="BA155" s="22"/>
      <c r="BB155" s="84"/>
      <c r="BC155" s="26"/>
      <c r="BD155" s="26"/>
      <c r="BE155" s="80"/>
      <c r="BF155" s="26"/>
      <c r="BG155" s="81"/>
      <c r="BH155" s="82"/>
      <c r="BI155" s="26"/>
      <c r="BJ155" s="26"/>
      <c r="BK155" s="80"/>
      <c r="BL155" s="26"/>
      <c r="BM155" s="84"/>
      <c r="BN155" s="22"/>
      <c r="BO155" s="84"/>
      <c r="BP155" s="22"/>
      <c r="BQ155" s="22"/>
      <c r="BR155" s="22"/>
      <c r="BS155" s="22"/>
      <c r="BT155" s="22"/>
      <c r="BU155" s="22"/>
      <c r="BV155" s="22"/>
      <c r="BW155" s="22"/>
      <c r="BX155" s="25" t="s">
        <v>187</v>
      </c>
      <c r="BY155" s="22">
        <v>31</v>
      </c>
    </row>
    <row r="156" spans="1:77" x14ac:dyDescent="0.25">
      <c r="A156" s="79" t="s">
        <v>77</v>
      </c>
      <c r="B156" s="20" t="s">
        <v>78</v>
      </c>
      <c r="C156" s="20" t="s">
        <v>150</v>
      </c>
      <c r="E156" s="22">
        <v>40</v>
      </c>
      <c r="F156" s="22">
        <v>46</v>
      </c>
      <c r="G156" s="22"/>
      <c r="H156" s="22"/>
      <c r="I156" s="22"/>
      <c r="J156" s="84">
        <v>10600.34</v>
      </c>
      <c r="K156" s="84">
        <v>84</v>
      </c>
      <c r="L156" s="84">
        <v>50</v>
      </c>
      <c r="M156" s="84">
        <v>38</v>
      </c>
      <c r="N156" s="84">
        <v>4</v>
      </c>
      <c r="O156" s="84">
        <v>0</v>
      </c>
      <c r="P156" s="22">
        <v>176</v>
      </c>
      <c r="Q156" s="84">
        <v>0</v>
      </c>
      <c r="R156" s="84"/>
      <c r="S156" s="84"/>
      <c r="T156" s="84"/>
      <c r="U156" s="84"/>
      <c r="V156" s="22">
        <v>0</v>
      </c>
      <c r="W156" s="22"/>
      <c r="X156" s="22"/>
      <c r="Y156" s="22"/>
      <c r="Z156" s="22"/>
      <c r="AA156" s="84">
        <v>22</v>
      </c>
      <c r="AB156" s="84">
        <v>154</v>
      </c>
      <c r="AC156" s="22">
        <v>176</v>
      </c>
      <c r="AD156" s="84">
        <v>161</v>
      </c>
      <c r="AE156" s="84">
        <v>154</v>
      </c>
      <c r="AF156" s="22">
        <v>315</v>
      </c>
      <c r="AG156" s="26"/>
      <c r="AH156" s="23"/>
      <c r="AI156" s="84">
        <v>2</v>
      </c>
      <c r="AJ156" s="84">
        <v>3</v>
      </c>
      <c r="AK156" s="84">
        <v>12</v>
      </c>
      <c r="AL156" s="84">
        <v>7</v>
      </c>
      <c r="AM156" s="22">
        <v>0</v>
      </c>
      <c r="AN156" s="22"/>
      <c r="AO156" s="84">
        <v>0</v>
      </c>
      <c r="AP156" s="84"/>
      <c r="AQ156" s="22">
        <v>0</v>
      </c>
      <c r="AR156" s="22"/>
      <c r="AS156" s="22">
        <v>1</v>
      </c>
      <c r="AT156" s="22">
        <v>0</v>
      </c>
      <c r="AU156" s="22">
        <v>25</v>
      </c>
      <c r="AV156" s="84"/>
      <c r="AW156" s="84"/>
      <c r="AX156" s="84"/>
      <c r="AY156" s="22"/>
      <c r="AZ156" s="22"/>
      <c r="BA156" s="22"/>
      <c r="BB156" s="84"/>
      <c r="BC156" s="26"/>
      <c r="BD156" s="26"/>
      <c r="BE156" s="80"/>
      <c r="BF156" s="26"/>
      <c r="BG156" s="81"/>
      <c r="BH156" s="82"/>
      <c r="BI156" s="26"/>
      <c r="BJ156" s="26"/>
      <c r="BK156" s="80"/>
      <c r="BL156" s="26"/>
      <c r="BM156" s="84"/>
      <c r="BN156" s="22"/>
      <c r="BO156" s="84"/>
      <c r="BP156" s="22"/>
      <c r="BQ156" s="22"/>
      <c r="BR156" s="22"/>
      <c r="BS156" s="22"/>
      <c r="BT156" s="22"/>
      <c r="BU156" s="22"/>
      <c r="BV156" s="22"/>
      <c r="BW156" s="22"/>
      <c r="BX156" s="25" t="s">
        <v>187</v>
      </c>
      <c r="BY156" s="22">
        <v>31</v>
      </c>
    </row>
    <row r="157" spans="1:77" x14ac:dyDescent="0.25">
      <c r="A157" s="79" t="s">
        <v>108</v>
      </c>
      <c r="B157" s="20" t="s">
        <v>90</v>
      </c>
      <c r="C157" s="20" t="s">
        <v>152</v>
      </c>
      <c r="E157" s="22">
        <v>10</v>
      </c>
      <c r="F157" s="22">
        <v>24</v>
      </c>
      <c r="G157" s="22"/>
      <c r="H157" s="22"/>
      <c r="I157" s="22"/>
      <c r="J157" s="84">
        <v>526.14</v>
      </c>
      <c r="K157" s="84">
        <v>1</v>
      </c>
      <c r="L157" s="84">
        <v>7</v>
      </c>
      <c r="M157" s="84"/>
      <c r="N157" s="84"/>
      <c r="O157" s="84"/>
      <c r="P157" s="22">
        <v>8</v>
      </c>
      <c r="Q157" s="84">
        <v>0</v>
      </c>
      <c r="R157" s="84"/>
      <c r="S157" s="84"/>
      <c r="T157" s="84"/>
      <c r="U157" s="84"/>
      <c r="V157" s="22">
        <v>0</v>
      </c>
      <c r="W157" s="22"/>
      <c r="X157" s="22"/>
      <c r="Y157" s="22"/>
      <c r="Z157" s="22"/>
      <c r="AA157" s="84">
        <v>15</v>
      </c>
      <c r="AB157" s="84">
        <v>0</v>
      </c>
      <c r="AC157" s="22">
        <v>15</v>
      </c>
      <c r="AD157" s="84">
        <v>15</v>
      </c>
      <c r="AE157" s="84">
        <v>3</v>
      </c>
      <c r="AF157" s="22">
        <v>18</v>
      </c>
      <c r="AG157" s="26"/>
      <c r="AH157" s="23"/>
      <c r="AI157" s="84">
        <v>1</v>
      </c>
      <c r="AJ157" s="84">
        <v>1</v>
      </c>
      <c r="AK157" s="84">
        <v>3</v>
      </c>
      <c r="AL157" s="84">
        <v>2</v>
      </c>
      <c r="AM157" s="22">
        <v>0</v>
      </c>
      <c r="AN157" s="22"/>
      <c r="AO157" s="84">
        <v>0</v>
      </c>
      <c r="AP157" s="84"/>
      <c r="AQ157" s="22">
        <v>0</v>
      </c>
      <c r="AR157" s="22"/>
      <c r="AS157" s="22">
        <v>0</v>
      </c>
      <c r="AT157" s="22"/>
      <c r="AU157" s="22">
        <v>7</v>
      </c>
      <c r="AV157" s="84"/>
      <c r="AW157" s="84"/>
      <c r="AX157" s="84"/>
      <c r="AY157" s="22"/>
      <c r="AZ157" s="22"/>
      <c r="BA157" s="22"/>
      <c r="BB157" s="84"/>
      <c r="BC157" s="26"/>
      <c r="BD157" s="26"/>
      <c r="BE157" s="80"/>
      <c r="BF157" s="26"/>
      <c r="BG157" s="81"/>
      <c r="BH157" s="82"/>
      <c r="BI157" s="26"/>
      <c r="BJ157" s="26"/>
      <c r="BK157" s="80"/>
      <c r="BL157" s="26"/>
      <c r="BM157" s="84"/>
      <c r="BN157" s="22"/>
      <c r="BO157" s="84"/>
      <c r="BP157" s="22"/>
      <c r="BQ157" s="22"/>
      <c r="BR157" s="22"/>
      <c r="BS157" s="22"/>
      <c r="BT157" s="22"/>
      <c r="BU157" s="22"/>
      <c r="BV157" s="22"/>
      <c r="BW157" s="22"/>
      <c r="BX157" s="25" t="s">
        <v>187</v>
      </c>
      <c r="BY157" s="22">
        <v>31</v>
      </c>
    </row>
    <row r="158" spans="1:77" x14ac:dyDescent="0.25">
      <c r="A158" s="79" t="s">
        <v>100</v>
      </c>
      <c r="B158" s="20" t="s">
        <v>90</v>
      </c>
      <c r="C158" s="20" t="s">
        <v>150</v>
      </c>
      <c r="E158" s="22">
        <v>360</v>
      </c>
      <c r="F158" s="22">
        <v>12600</v>
      </c>
      <c r="G158" s="22"/>
      <c r="H158" s="22"/>
      <c r="I158" s="22"/>
      <c r="J158" s="84">
        <v>4498.55</v>
      </c>
      <c r="K158" s="84">
        <v>1</v>
      </c>
      <c r="L158" s="84">
        <v>17</v>
      </c>
      <c r="M158" s="84">
        <v>4</v>
      </c>
      <c r="N158" s="84"/>
      <c r="O158" s="84">
        <v>7</v>
      </c>
      <c r="P158" s="22">
        <v>29</v>
      </c>
      <c r="Q158" s="84">
        <v>2</v>
      </c>
      <c r="R158" s="84"/>
      <c r="S158" s="84"/>
      <c r="T158" s="84"/>
      <c r="U158" s="84"/>
      <c r="V158" s="22" t="s">
        <v>183</v>
      </c>
      <c r="W158" s="22"/>
      <c r="X158" s="22"/>
      <c r="Y158" s="22"/>
      <c r="Z158" s="22"/>
      <c r="AA158" s="84">
        <v>0</v>
      </c>
      <c r="AB158" s="84">
        <v>66</v>
      </c>
      <c r="AC158" s="22">
        <v>66</v>
      </c>
      <c r="AD158" s="84">
        <v>0</v>
      </c>
      <c r="AE158" s="84">
        <v>66</v>
      </c>
      <c r="AF158" s="22">
        <v>66</v>
      </c>
      <c r="AG158" s="26"/>
      <c r="AH158" s="23"/>
      <c r="AI158" s="84">
        <v>1</v>
      </c>
      <c r="AJ158" s="84">
        <v>2</v>
      </c>
      <c r="AK158" s="84">
        <v>4</v>
      </c>
      <c r="AL158" s="84">
        <v>1</v>
      </c>
      <c r="AM158" s="22" t="s">
        <v>183</v>
      </c>
      <c r="AN158" s="22"/>
      <c r="AO158" s="84" t="s">
        <v>183</v>
      </c>
      <c r="AP158" s="84"/>
      <c r="AQ158" s="22" t="s">
        <v>183</v>
      </c>
      <c r="AR158" s="22"/>
      <c r="AS158" s="22" t="s">
        <v>183</v>
      </c>
      <c r="AT158" s="22"/>
      <c r="AU158" s="22">
        <v>8</v>
      </c>
      <c r="AV158" s="84"/>
      <c r="AW158" s="84"/>
      <c r="AX158" s="84"/>
      <c r="AY158" s="22"/>
      <c r="AZ158" s="22"/>
      <c r="BA158" s="22"/>
      <c r="BB158" s="84"/>
      <c r="BC158" s="26"/>
      <c r="BD158" s="26"/>
      <c r="BE158" s="80"/>
      <c r="BF158" s="26"/>
      <c r="BG158" s="81"/>
      <c r="BH158" s="82"/>
      <c r="BI158" s="26"/>
      <c r="BJ158" s="26"/>
      <c r="BK158" s="80"/>
      <c r="BL158" s="26"/>
      <c r="BM158" s="84"/>
      <c r="BN158" s="22"/>
      <c r="BO158" s="84"/>
      <c r="BP158" s="22"/>
      <c r="BQ158" s="22"/>
      <c r="BR158" s="22"/>
      <c r="BS158" s="22"/>
      <c r="BT158" s="22"/>
      <c r="BU158" s="22"/>
      <c r="BV158" s="22"/>
      <c r="BW158" s="22"/>
      <c r="BX158" s="25" t="s">
        <v>187</v>
      </c>
      <c r="BY158" s="22">
        <v>31</v>
      </c>
    </row>
    <row r="159" spans="1:77" x14ac:dyDescent="0.25">
      <c r="A159" s="79" t="s">
        <v>77</v>
      </c>
      <c r="B159" s="20" t="s">
        <v>78</v>
      </c>
      <c r="C159" s="20" t="s">
        <v>150</v>
      </c>
      <c r="E159" s="22">
        <v>600</v>
      </c>
      <c r="F159" s="22">
        <v>1110</v>
      </c>
      <c r="G159" s="22"/>
      <c r="H159" s="22"/>
      <c r="I159" s="22"/>
      <c r="J159" s="84">
        <v>8190</v>
      </c>
      <c r="K159" s="84">
        <v>95</v>
      </c>
      <c r="L159" s="84">
        <v>72</v>
      </c>
      <c r="M159" s="84"/>
      <c r="N159" s="84"/>
      <c r="O159" s="84"/>
      <c r="P159" s="22">
        <v>167</v>
      </c>
      <c r="Q159" s="84">
        <v>1</v>
      </c>
      <c r="R159" s="84"/>
      <c r="S159" s="84"/>
      <c r="T159" s="84"/>
      <c r="U159" s="84"/>
      <c r="V159" s="22">
        <v>1</v>
      </c>
      <c r="W159" s="22"/>
      <c r="X159" s="22"/>
      <c r="Y159" s="22"/>
      <c r="Z159" s="22"/>
      <c r="AA159" s="84">
        <v>3</v>
      </c>
      <c r="AB159" s="84">
        <v>141</v>
      </c>
      <c r="AC159" s="22">
        <v>144</v>
      </c>
      <c r="AD159" s="84">
        <v>8</v>
      </c>
      <c r="AE159" s="84">
        <v>231</v>
      </c>
      <c r="AF159" s="22">
        <v>239</v>
      </c>
      <c r="AG159" s="26"/>
      <c r="AH159" s="23"/>
      <c r="AI159" s="84">
        <v>0</v>
      </c>
      <c r="AJ159" s="84">
        <v>2</v>
      </c>
      <c r="AK159" s="84">
        <v>3</v>
      </c>
      <c r="AL159" s="84">
        <v>3</v>
      </c>
      <c r="AM159" s="22" t="s">
        <v>183</v>
      </c>
      <c r="AN159" s="22"/>
      <c r="AO159" s="84" t="s">
        <v>183</v>
      </c>
      <c r="AP159" s="84"/>
      <c r="AQ159" s="22" t="s">
        <v>183</v>
      </c>
      <c r="AR159" s="22"/>
      <c r="AS159" s="22" t="s">
        <v>183</v>
      </c>
      <c r="AT159" s="22"/>
      <c r="AU159" s="22">
        <v>8</v>
      </c>
      <c r="AV159" s="84"/>
      <c r="AW159" s="84"/>
      <c r="AX159" s="84"/>
      <c r="AY159" s="22"/>
      <c r="AZ159" s="22"/>
      <c r="BA159" s="22"/>
      <c r="BB159" s="84"/>
      <c r="BC159" s="26"/>
      <c r="BD159" s="26"/>
      <c r="BE159" s="80"/>
      <c r="BF159" s="26"/>
      <c r="BG159" s="81"/>
      <c r="BH159" s="82"/>
      <c r="BI159" s="26"/>
      <c r="BJ159" s="26"/>
      <c r="BK159" s="80"/>
      <c r="BL159" s="26"/>
      <c r="BM159" s="84"/>
      <c r="BN159" s="22"/>
      <c r="BO159" s="84"/>
      <c r="BP159" s="22"/>
      <c r="BQ159" s="22"/>
      <c r="BR159" s="22"/>
      <c r="BS159" s="22"/>
      <c r="BT159" s="22"/>
      <c r="BU159" s="22"/>
      <c r="BV159" s="22"/>
      <c r="BW159" s="22"/>
      <c r="BX159" s="25" t="s">
        <v>187</v>
      </c>
      <c r="BY159" s="22">
        <v>31</v>
      </c>
    </row>
    <row r="160" spans="1:77" x14ac:dyDescent="0.25">
      <c r="A160" s="79" t="s">
        <v>77</v>
      </c>
      <c r="B160" s="20" t="s">
        <v>78</v>
      </c>
      <c r="C160" s="20" t="s">
        <v>150</v>
      </c>
      <c r="E160" s="22">
        <v>9</v>
      </c>
      <c r="F160" s="22">
        <v>9</v>
      </c>
      <c r="G160" s="22"/>
      <c r="H160" s="22"/>
      <c r="I160" s="22"/>
      <c r="J160" s="84">
        <v>90</v>
      </c>
      <c r="K160" s="84"/>
      <c r="L160" s="84">
        <v>3</v>
      </c>
      <c r="M160" s="84"/>
      <c r="N160" s="84"/>
      <c r="O160" s="84"/>
      <c r="P160" s="22">
        <v>3</v>
      </c>
      <c r="Q160" s="84" t="s">
        <v>183</v>
      </c>
      <c r="R160" s="84"/>
      <c r="S160" s="84"/>
      <c r="T160" s="84"/>
      <c r="U160" s="84"/>
      <c r="V160" s="22" t="s">
        <v>183</v>
      </c>
      <c r="W160" s="22"/>
      <c r="X160" s="22"/>
      <c r="Y160" s="22"/>
      <c r="Z160" s="22"/>
      <c r="AA160" s="84">
        <v>0</v>
      </c>
      <c r="AB160" s="84">
        <v>3</v>
      </c>
      <c r="AC160" s="22">
        <v>3</v>
      </c>
      <c r="AD160" s="84">
        <v>3</v>
      </c>
      <c r="AE160" s="84">
        <v>3</v>
      </c>
      <c r="AF160" s="22">
        <v>6</v>
      </c>
      <c r="AG160" s="26"/>
      <c r="AH160" s="23"/>
      <c r="AI160" s="84">
        <v>1</v>
      </c>
      <c r="AJ160" s="84">
        <v>1</v>
      </c>
      <c r="AK160" s="84">
        <v>1</v>
      </c>
      <c r="AL160" s="84">
        <v>1</v>
      </c>
      <c r="AM160" s="22">
        <v>1</v>
      </c>
      <c r="AN160" s="22"/>
      <c r="AO160" s="84" t="s">
        <v>183</v>
      </c>
      <c r="AP160" s="84"/>
      <c r="AQ160" s="22" t="s">
        <v>183</v>
      </c>
      <c r="AR160" s="22"/>
      <c r="AS160" s="22">
        <v>1</v>
      </c>
      <c r="AT160" s="22"/>
      <c r="AU160" s="22">
        <v>6</v>
      </c>
      <c r="AV160" s="84"/>
      <c r="AW160" s="84"/>
      <c r="AX160" s="84"/>
      <c r="AY160" s="22"/>
      <c r="AZ160" s="22"/>
      <c r="BA160" s="22"/>
      <c r="BB160" s="84"/>
      <c r="BC160" s="26"/>
      <c r="BD160" s="26"/>
      <c r="BE160" s="80"/>
      <c r="BF160" s="26"/>
      <c r="BG160" s="81"/>
      <c r="BH160" s="82"/>
      <c r="BI160" s="26"/>
      <c r="BJ160" s="26"/>
      <c r="BK160" s="80"/>
      <c r="BL160" s="26"/>
      <c r="BM160" s="84"/>
      <c r="BN160" s="22"/>
      <c r="BO160" s="84"/>
      <c r="BP160" s="22"/>
      <c r="BQ160" s="22"/>
      <c r="BR160" s="22"/>
      <c r="BS160" s="22"/>
      <c r="BT160" s="22"/>
      <c r="BU160" s="22"/>
      <c r="BV160" s="22"/>
      <c r="BW160" s="22"/>
      <c r="BX160" s="25" t="s">
        <v>187</v>
      </c>
      <c r="BY160" s="22">
        <v>31</v>
      </c>
    </row>
    <row r="161" spans="1:77" x14ac:dyDescent="0.25">
      <c r="A161" s="79" t="s">
        <v>83</v>
      </c>
      <c r="B161" s="20" t="s">
        <v>90</v>
      </c>
      <c r="C161" s="20" t="s">
        <v>150</v>
      </c>
      <c r="E161" s="22">
        <v>24</v>
      </c>
      <c r="F161" s="22">
        <v>50</v>
      </c>
      <c r="G161" s="22"/>
      <c r="H161" s="22"/>
      <c r="I161" s="22"/>
      <c r="J161" s="84">
        <v>1500</v>
      </c>
      <c r="K161" s="84">
        <v>6</v>
      </c>
      <c r="L161" s="84">
        <v>2</v>
      </c>
      <c r="M161" s="84">
        <v>1</v>
      </c>
      <c r="N161" s="84"/>
      <c r="O161" s="84"/>
      <c r="P161" s="22">
        <v>9</v>
      </c>
      <c r="Q161" s="84" t="s">
        <v>183</v>
      </c>
      <c r="R161" s="84"/>
      <c r="S161" s="84"/>
      <c r="T161" s="84"/>
      <c r="U161" s="84"/>
      <c r="V161" s="22" t="s">
        <v>183</v>
      </c>
      <c r="W161" s="22"/>
      <c r="X161" s="22"/>
      <c r="Y161" s="22"/>
      <c r="Z161" s="22"/>
      <c r="AA161" s="84">
        <v>2</v>
      </c>
      <c r="AB161" s="84">
        <v>10</v>
      </c>
      <c r="AC161" s="22">
        <v>12</v>
      </c>
      <c r="AD161" s="84">
        <v>2</v>
      </c>
      <c r="AE161" s="84">
        <v>10</v>
      </c>
      <c r="AF161" s="22">
        <v>12</v>
      </c>
      <c r="AG161" s="26"/>
      <c r="AH161" s="23"/>
      <c r="AI161" s="84"/>
      <c r="AJ161" s="84"/>
      <c r="AK161" s="84"/>
      <c r="AL161" s="84"/>
      <c r="AM161" s="22" t="s">
        <v>183</v>
      </c>
      <c r="AN161" s="22"/>
      <c r="AO161" s="84" t="s">
        <v>183</v>
      </c>
      <c r="AP161" s="84"/>
      <c r="AQ161" s="22" t="s">
        <v>183</v>
      </c>
      <c r="AR161" s="22"/>
      <c r="AS161" s="22" t="s">
        <v>183</v>
      </c>
      <c r="AT161" s="22"/>
      <c r="AU161" s="22">
        <v>0</v>
      </c>
      <c r="AV161" s="84"/>
      <c r="AW161" s="84"/>
      <c r="AX161" s="84"/>
      <c r="AY161" s="22"/>
      <c r="AZ161" s="22"/>
      <c r="BA161" s="22"/>
      <c r="BB161" s="84"/>
      <c r="BC161" s="26"/>
      <c r="BD161" s="26"/>
      <c r="BE161" s="80"/>
      <c r="BF161" s="26"/>
      <c r="BG161" s="81"/>
      <c r="BH161" s="82"/>
      <c r="BI161" s="26"/>
      <c r="BJ161" s="26"/>
      <c r="BK161" s="80"/>
      <c r="BL161" s="26"/>
      <c r="BM161" s="84"/>
      <c r="BN161" s="22"/>
      <c r="BO161" s="84"/>
      <c r="BP161" s="22"/>
      <c r="BQ161" s="22"/>
      <c r="BR161" s="22"/>
      <c r="BS161" s="22"/>
      <c r="BT161" s="22"/>
      <c r="BU161" s="22"/>
      <c r="BV161" s="22"/>
      <c r="BW161" s="22"/>
      <c r="BX161" s="25" t="s">
        <v>187</v>
      </c>
      <c r="BY161" s="22">
        <v>31</v>
      </c>
    </row>
    <row r="162" spans="1:77" x14ac:dyDescent="0.25">
      <c r="A162" s="79" t="s">
        <v>77</v>
      </c>
      <c r="B162" s="20" t="s">
        <v>78</v>
      </c>
      <c r="C162" s="20" t="s">
        <v>150</v>
      </c>
      <c r="E162" s="22">
        <v>20</v>
      </c>
      <c r="F162" s="22">
        <v>600</v>
      </c>
      <c r="G162" s="22"/>
      <c r="H162" s="22"/>
      <c r="I162" s="22"/>
      <c r="J162" s="84">
        <v>4900</v>
      </c>
      <c r="K162" s="84">
        <v>7</v>
      </c>
      <c r="L162" s="84"/>
      <c r="M162" s="84"/>
      <c r="N162" s="84"/>
      <c r="O162" s="84"/>
      <c r="P162" s="22">
        <v>7</v>
      </c>
      <c r="Q162" s="84">
        <v>13</v>
      </c>
      <c r="R162" s="84"/>
      <c r="S162" s="84"/>
      <c r="T162" s="84"/>
      <c r="U162" s="84"/>
      <c r="V162" s="22">
        <v>7</v>
      </c>
      <c r="W162" s="22"/>
      <c r="X162" s="22"/>
      <c r="Y162" s="22"/>
      <c r="Z162" s="22"/>
      <c r="AA162" s="84">
        <v>0</v>
      </c>
      <c r="AB162" s="84">
        <v>7</v>
      </c>
      <c r="AC162" s="22">
        <v>7</v>
      </c>
      <c r="AD162" s="84">
        <v>7</v>
      </c>
      <c r="AE162" s="84">
        <v>7</v>
      </c>
      <c r="AF162" s="22">
        <v>14</v>
      </c>
      <c r="AG162" s="26"/>
      <c r="AH162" s="23"/>
      <c r="AI162" s="84">
        <v>3</v>
      </c>
      <c r="AJ162" s="84">
        <v>2</v>
      </c>
      <c r="AK162" s="84">
        <v>3</v>
      </c>
      <c r="AL162" s="84">
        <v>2</v>
      </c>
      <c r="AM162" s="22" t="s">
        <v>183</v>
      </c>
      <c r="AN162" s="22"/>
      <c r="AO162" s="84" t="s">
        <v>183</v>
      </c>
      <c r="AP162" s="84"/>
      <c r="AQ162" s="22">
        <v>3</v>
      </c>
      <c r="AR162" s="22">
        <v>1</v>
      </c>
      <c r="AS162" s="22" t="s">
        <v>183</v>
      </c>
      <c r="AT162" s="22"/>
      <c r="AU162" s="22">
        <v>14</v>
      </c>
      <c r="AV162" s="84"/>
      <c r="AW162" s="84"/>
      <c r="AX162" s="84"/>
      <c r="AY162" s="22"/>
      <c r="AZ162" s="22"/>
      <c r="BA162" s="22"/>
      <c r="BB162" s="84"/>
      <c r="BC162" s="26"/>
      <c r="BD162" s="26"/>
      <c r="BE162" s="80"/>
      <c r="BF162" s="26"/>
      <c r="BG162" s="81"/>
      <c r="BH162" s="82"/>
      <c r="BI162" s="26"/>
      <c r="BJ162" s="26"/>
      <c r="BK162" s="80"/>
      <c r="BL162" s="26"/>
      <c r="BM162" s="84"/>
      <c r="BN162" s="22"/>
      <c r="BO162" s="84"/>
      <c r="BP162" s="22"/>
      <c r="BQ162" s="22"/>
      <c r="BR162" s="22"/>
      <c r="BS162" s="22"/>
      <c r="BT162" s="22"/>
      <c r="BU162" s="22"/>
      <c r="BV162" s="22"/>
      <c r="BW162" s="22"/>
      <c r="BX162" s="25" t="s">
        <v>187</v>
      </c>
      <c r="BY162" s="22">
        <v>31</v>
      </c>
    </row>
    <row r="163" spans="1:77" ht="14.4" x14ac:dyDescent="0.3">
      <c r="A163" s="79" t="s">
        <v>83</v>
      </c>
      <c r="B163" s="20" t="s">
        <v>78</v>
      </c>
      <c r="C163" s="20" t="s">
        <v>152</v>
      </c>
      <c r="E163" s="22">
        <v>20</v>
      </c>
      <c r="F163" s="22">
        <v>50</v>
      </c>
      <c r="G163" s="22"/>
      <c r="H163" s="22"/>
      <c r="I163" s="22"/>
      <c r="J163" s="84">
        <v>0</v>
      </c>
      <c r="K163" s="84"/>
      <c r="L163" s="84"/>
      <c r="M163" s="84"/>
      <c r="N163" s="84"/>
      <c r="O163" s="84"/>
      <c r="P163" s="86">
        <v>0</v>
      </c>
      <c r="Q163" s="84"/>
      <c r="R163" s="84"/>
      <c r="S163" s="84"/>
      <c r="T163" s="84"/>
      <c r="U163" s="84"/>
      <c r="V163" s="22"/>
      <c r="W163" s="22"/>
      <c r="X163" s="22"/>
      <c r="Y163" s="22"/>
      <c r="Z163" s="22"/>
      <c r="AA163" s="84">
        <v>0</v>
      </c>
      <c r="AB163" s="84">
        <v>0</v>
      </c>
      <c r="AC163" s="22">
        <v>0</v>
      </c>
      <c r="AD163" s="84">
        <v>0</v>
      </c>
      <c r="AE163" s="84">
        <v>0</v>
      </c>
      <c r="AF163" s="22">
        <v>0</v>
      </c>
      <c r="AG163" s="26"/>
      <c r="AH163" s="23"/>
      <c r="AI163" s="84"/>
      <c r="AJ163" s="84"/>
      <c r="AK163" s="84"/>
      <c r="AL163" s="84"/>
      <c r="AM163" s="22"/>
      <c r="AN163" s="22"/>
      <c r="AO163" s="84"/>
      <c r="AP163" s="84"/>
      <c r="AQ163" s="22"/>
      <c r="AR163" s="22"/>
      <c r="AS163" s="22"/>
      <c r="AT163" s="22"/>
      <c r="AU163" s="22">
        <v>11</v>
      </c>
      <c r="AV163" s="84"/>
      <c r="AW163" s="84"/>
      <c r="AX163" s="84"/>
      <c r="AY163" s="22"/>
      <c r="AZ163" s="22"/>
      <c r="BA163" s="22"/>
      <c r="BB163" s="84"/>
      <c r="BC163" s="26"/>
      <c r="BD163" s="26"/>
      <c r="BE163" s="80"/>
      <c r="BF163" s="26"/>
      <c r="BG163" s="81"/>
      <c r="BH163" s="82"/>
      <c r="BI163" s="26"/>
      <c r="BJ163" s="26"/>
      <c r="BK163" s="80"/>
      <c r="BL163" s="26"/>
      <c r="BM163" s="84"/>
      <c r="BN163" s="22"/>
      <c r="BO163" s="84"/>
      <c r="BP163" s="22"/>
      <c r="BQ163" s="22"/>
      <c r="BR163" s="22"/>
      <c r="BS163" s="22"/>
      <c r="BT163" s="22"/>
      <c r="BU163" s="22"/>
      <c r="BV163" s="22"/>
      <c r="BW163" s="22"/>
      <c r="BX163" s="20" t="s">
        <v>188</v>
      </c>
      <c r="BY163" s="22">
        <v>30</v>
      </c>
    </row>
    <row r="164" spans="1:77" ht="14.4" x14ac:dyDescent="0.3">
      <c r="A164" s="79" t="s">
        <v>96</v>
      </c>
      <c r="B164" s="20" t="s">
        <v>97</v>
      </c>
      <c r="C164" s="20" t="s">
        <v>150</v>
      </c>
      <c r="E164" s="22">
        <v>94</v>
      </c>
      <c r="F164" s="22">
        <v>120</v>
      </c>
      <c r="G164" s="22"/>
      <c r="H164" s="22"/>
      <c r="I164" s="22"/>
      <c r="J164" s="84">
        <v>0</v>
      </c>
      <c r="K164" s="84"/>
      <c r="L164" s="84"/>
      <c r="M164" s="84"/>
      <c r="N164" s="84"/>
      <c r="O164" s="84"/>
      <c r="P164" s="86">
        <v>0</v>
      </c>
      <c r="Q164" s="84"/>
      <c r="R164" s="84"/>
      <c r="S164" s="84"/>
      <c r="T164" s="84"/>
      <c r="U164" s="84"/>
      <c r="V164" s="22"/>
      <c r="W164" s="22"/>
      <c r="X164" s="22"/>
      <c r="Y164" s="22"/>
      <c r="Z164" s="22"/>
      <c r="AA164" s="84">
        <v>84</v>
      </c>
      <c r="AB164" s="84">
        <v>0</v>
      </c>
      <c r="AC164" s="22">
        <v>84</v>
      </c>
      <c r="AD164" s="84">
        <v>84</v>
      </c>
      <c r="AE164" s="84">
        <v>0</v>
      </c>
      <c r="AF164" s="22">
        <v>84</v>
      </c>
      <c r="AG164" s="26"/>
      <c r="AH164" s="23"/>
      <c r="AI164" s="84"/>
      <c r="AJ164" s="84"/>
      <c r="AK164" s="84"/>
      <c r="AL164" s="84"/>
      <c r="AM164" s="22"/>
      <c r="AN164" s="22"/>
      <c r="AO164" s="84"/>
      <c r="AP164" s="84"/>
      <c r="AQ164" s="22"/>
      <c r="AR164" s="22"/>
      <c r="AS164" s="22"/>
      <c r="AT164" s="22"/>
      <c r="AU164" s="22">
        <v>43</v>
      </c>
      <c r="AV164" s="84"/>
      <c r="AW164" s="84"/>
      <c r="AX164" s="84"/>
      <c r="AY164" s="22"/>
      <c r="AZ164" s="22"/>
      <c r="BA164" s="22"/>
      <c r="BB164" s="84"/>
      <c r="BC164" s="26"/>
      <c r="BD164" s="26"/>
      <c r="BE164" s="80"/>
      <c r="BF164" s="26"/>
      <c r="BG164" s="81"/>
      <c r="BH164" s="82"/>
      <c r="BI164" s="26"/>
      <c r="BJ164" s="26"/>
      <c r="BK164" s="80"/>
      <c r="BL164" s="26"/>
      <c r="BM164" s="84"/>
      <c r="BN164" s="22"/>
      <c r="BO164" s="84"/>
      <c r="BP164" s="22"/>
      <c r="BQ164" s="22"/>
      <c r="BR164" s="22"/>
      <c r="BS164" s="22"/>
      <c r="BT164" s="22"/>
      <c r="BU164" s="22"/>
      <c r="BV164" s="22"/>
      <c r="BW164" s="22"/>
      <c r="BX164" s="20" t="s">
        <v>188</v>
      </c>
      <c r="BY164" s="22">
        <v>30</v>
      </c>
    </row>
    <row r="165" spans="1:77" ht="14.4" x14ac:dyDescent="0.3">
      <c r="A165" s="79" t="s">
        <v>77</v>
      </c>
      <c r="B165" s="20" t="s">
        <v>90</v>
      </c>
      <c r="C165" s="20" t="s">
        <v>150</v>
      </c>
      <c r="E165" s="22">
        <v>86</v>
      </c>
      <c r="F165" s="22">
        <v>2580</v>
      </c>
      <c r="G165" s="22"/>
      <c r="H165" s="22"/>
      <c r="I165" s="22"/>
      <c r="J165" s="84">
        <v>308</v>
      </c>
      <c r="K165" s="84"/>
      <c r="L165" s="84"/>
      <c r="M165" s="84"/>
      <c r="N165" s="84"/>
      <c r="O165" s="84"/>
      <c r="P165" s="86">
        <v>6</v>
      </c>
      <c r="Q165" s="84"/>
      <c r="R165" s="84"/>
      <c r="S165" s="84"/>
      <c r="T165" s="84"/>
      <c r="U165" s="84"/>
      <c r="V165" s="22"/>
      <c r="W165" s="22"/>
      <c r="X165" s="22"/>
      <c r="Y165" s="22"/>
      <c r="Z165" s="22"/>
      <c r="AA165" s="84">
        <v>6</v>
      </c>
      <c r="AB165" s="84">
        <v>0</v>
      </c>
      <c r="AC165" s="22">
        <v>6</v>
      </c>
      <c r="AD165" s="84">
        <v>6</v>
      </c>
      <c r="AE165" s="84">
        <v>0</v>
      </c>
      <c r="AF165" s="22">
        <v>6</v>
      </c>
      <c r="AG165" s="26"/>
      <c r="AH165" s="23"/>
      <c r="AI165" s="84"/>
      <c r="AJ165" s="84"/>
      <c r="AK165" s="84"/>
      <c r="AL165" s="84"/>
      <c r="AM165" s="22"/>
      <c r="AN165" s="22"/>
      <c r="AO165" s="84"/>
      <c r="AP165" s="84"/>
      <c r="AQ165" s="22"/>
      <c r="AR165" s="22"/>
      <c r="AS165" s="22"/>
      <c r="AT165" s="22"/>
      <c r="AU165" s="22">
        <v>69</v>
      </c>
      <c r="AV165" s="84"/>
      <c r="AW165" s="84"/>
      <c r="AX165" s="84"/>
      <c r="AY165" s="22"/>
      <c r="AZ165" s="22"/>
      <c r="BA165" s="22"/>
      <c r="BB165" s="84"/>
      <c r="BC165" s="26"/>
      <c r="BD165" s="26"/>
      <c r="BE165" s="80"/>
      <c r="BF165" s="26"/>
      <c r="BG165" s="81"/>
      <c r="BH165" s="82"/>
      <c r="BI165" s="26"/>
      <c r="BJ165" s="26"/>
      <c r="BK165" s="80"/>
      <c r="BL165" s="26"/>
      <c r="BM165" s="84"/>
      <c r="BN165" s="22"/>
      <c r="BO165" s="84"/>
      <c r="BP165" s="22"/>
      <c r="BQ165" s="22"/>
      <c r="BR165" s="22"/>
      <c r="BS165" s="22"/>
      <c r="BT165" s="22"/>
      <c r="BU165" s="22"/>
      <c r="BV165" s="22"/>
      <c r="BW165" s="22"/>
      <c r="BX165" s="20" t="s">
        <v>188</v>
      </c>
      <c r="BY165" s="22">
        <v>30</v>
      </c>
    </row>
    <row r="166" spans="1:77" ht="14.4" x14ac:dyDescent="0.3">
      <c r="A166" s="79" t="s">
        <v>100</v>
      </c>
      <c r="B166" s="20" t="s">
        <v>90</v>
      </c>
      <c r="C166" s="20" t="s">
        <v>150</v>
      </c>
      <c r="E166" s="22">
        <v>960</v>
      </c>
      <c r="F166" s="22">
        <v>1440</v>
      </c>
      <c r="G166" s="22"/>
      <c r="H166" s="22"/>
      <c r="I166" s="22"/>
      <c r="J166" s="84">
        <v>0</v>
      </c>
      <c r="K166" s="84"/>
      <c r="L166" s="84"/>
      <c r="M166" s="84"/>
      <c r="N166" s="84"/>
      <c r="O166" s="84"/>
      <c r="P166" s="86">
        <v>0</v>
      </c>
      <c r="Q166" s="84"/>
      <c r="R166" s="84"/>
      <c r="S166" s="84"/>
      <c r="T166" s="84"/>
      <c r="U166" s="84"/>
      <c r="V166" s="22"/>
      <c r="W166" s="22"/>
      <c r="X166" s="22"/>
      <c r="Y166" s="22"/>
      <c r="Z166" s="22"/>
      <c r="AA166" s="84">
        <v>0</v>
      </c>
      <c r="AB166" s="84">
        <v>0</v>
      </c>
      <c r="AC166" s="22">
        <v>0</v>
      </c>
      <c r="AD166" s="84">
        <v>0</v>
      </c>
      <c r="AE166" s="84">
        <v>0</v>
      </c>
      <c r="AF166" s="22">
        <v>0</v>
      </c>
      <c r="AG166" s="26"/>
      <c r="AH166" s="23"/>
      <c r="AI166" s="84"/>
      <c r="AJ166" s="84"/>
      <c r="AK166" s="84"/>
      <c r="AL166" s="84"/>
      <c r="AM166" s="22"/>
      <c r="AN166" s="22"/>
      <c r="AO166" s="84"/>
      <c r="AP166" s="84"/>
      <c r="AQ166" s="22"/>
      <c r="AR166" s="22"/>
      <c r="AS166" s="22"/>
      <c r="AT166" s="22"/>
      <c r="AU166" s="22">
        <v>46</v>
      </c>
      <c r="AV166" s="84"/>
      <c r="AW166" s="84"/>
      <c r="AX166" s="84"/>
      <c r="AY166" s="22"/>
      <c r="AZ166" s="22"/>
      <c r="BA166" s="22"/>
      <c r="BB166" s="84"/>
      <c r="BC166" s="26"/>
      <c r="BD166" s="26"/>
      <c r="BE166" s="80"/>
      <c r="BF166" s="26"/>
      <c r="BG166" s="81"/>
      <c r="BH166" s="82"/>
      <c r="BI166" s="26"/>
      <c r="BJ166" s="26"/>
      <c r="BK166" s="80"/>
      <c r="BL166" s="26"/>
      <c r="BM166" s="84"/>
      <c r="BN166" s="22"/>
      <c r="BO166" s="84"/>
      <c r="BP166" s="22"/>
      <c r="BQ166" s="22"/>
      <c r="BR166" s="22"/>
      <c r="BS166" s="22"/>
      <c r="BT166" s="22"/>
      <c r="BU166" s="22"/>
      <c r="BV166" s="22"/>
      <c r="BW166" s="22"/>
      <c r="BX166" s="20" t="s">
        <v>188</v>
      </c>
      <c r="BY166" s="22">
        <v>30</v>
      </c>
    </row>
    <row r="167" spans="1:77" ht="14.4" x14ac:dyDescent="0.3">
      <c r="A167" s="79" t="s">
        <v>83</v>
      </c>
      <c r="B167" s="20" t="s">
        <v>78</v>
      </c>
      <c r="C167" s="20" t="s">
        <v>150</v>
      </c>
      <c r="E167" s="22">
        <v>12</v>
      </c>
      <c r="F167" s="22">
        <v>37</v>
      </c>
      <c r="G167" s="22"/>
      <c r="H167" s="22"/>
      <c r="I167" s="22"/>
      <c r="J167" s="84">
        <v>0</v>
      </c>
      <c r="K167" s="84"/>
      <c r="L167" s="84"/>
      <c r="M167" s="84"/>
      <c r="N167" s="84"/>
      <c r="O167" s="84"/>
      <c r="P167" s="86">
        <v>0</v>
      </c>
      <c r="Q167" s="84"/>
      <c r="R167" s="84"/>
      <c r="S167" s="84"/>
      <c r="T167" s="84"/>
      <c r="U167" s="84"/>
      <c r="V167" s="22"/>
      <c r="W167" s="22"/>
      <c r="X167" s="22"/>
      <c r="Y167" s="22"/>
      <c r="Z167" s="22"/>
      <c r="AA167" s="84">
        <v>0</v>
      </c>
      <c r="AB167" s="84">
        <v>0</v>
      </c>
      <c r="AC167" s="22">
        <v>0</v>
      </c>
      <c r="AD167" s="84">
        <v>0</v>
      </c>
      <c r="AE167" s="84">
        <v>0</v>
      </c>
      <c r="AF167" s="22">
        <v>0</v>
      </c>
      <c r="AG167" s="26"/>
      <c r="AH167" s="23"/>
      <c r="AI167" s="84"/>
      <c r="AJ167" s="84"/>
      <c r="AK167" s="84"/>
      <c r="AL167" s="84"/>
      <c r="AM167" s="22"/>
      <c r="AN167" s="22"/>
      <c r="AO167" s="84"/>
      <c r="AP167" s="84"/>
      <c r="AQ167" s="22"/>
      <c r="AR167" s="22"/>
      <c r="AS167" s="22"/>
      <c r="AT167" s="22"/>
      <c r="AU167" s="22">
        <v>3</v>
      </c>
      <c r="AV167" s="84"/>
      <c r="AW167" s="84"/>
      <c r="AX167" s="84"/>
      <c r="AY167" s="22"/>
      <c r="AZ167" s="22"/>
      <c r="BA167" s="22"/>
      <c r="BB167" s="84"/>
      <c r="BC167" s="26"/>
      <c r="BD167" s="26"/>
      <c r="BE167" s="80"/>
      <c r="BF167" s="26"/>
      <c r="BG167" s="81"/>
      <c r="BH167" s="82"/>
      <c r="BI167" s="26"/>
      <c r="BJ167" s="26"/>
      <c r="BK167" s="80"/>
      <c r="BL167" s="26"/>
      <c r="BM167" s="84"/>
      <c r="BN167" s="22"/>
      <c r="BO167" s="84"/>
      <c r="BP167" s="22"/>
      <c r="BQ167" s="22"/>
      <c r="BR167" s="22"/>
      <c r="BS167" s="22"/>
      <c r="BT167" s="22"/>
      <c r="BU167" s="22"/>
      <c r="BV167" s="22"/>
      <c r="BW167" s="22"/>
      <c r="BX167" s="20" t="s">
        <v>188</v>
      </c>
      <c r="BY167" s="22">
        <v>30</v>
      </c>
    </row>
    <row r="168" spans="1:77" ht="14.4" x14ac:dyDescent="0.3">
      <c r="A168" s="79" t="s">
        <v>83</v>
      </c>
      <c r="B168" s="20" t="s">
        <v>90</v>
      </c>
      <c r="C168" s="20" t="s">
        <v>150</v>
      </c>
      <c r="E168" s="22">
        <v>4560</v>
      </c>
      <c r="F168" s="22">
        <v>9480</v>
      </c>
      <c r="G168" s="22"/>
      <c r="H168" s="22"/>
      <c r="I168" s="22"/>
      <c r="J168" s="84">
        <v>0</v>
      </c>
      <c r="K168" s="84"/>
      <c r="L168" s="84"/>
      <c r="M168" s="84"/>
      <c r="N168" s="84"/>
      <c r="O168" s="84"/>
      <c r="P168" s="86">
        <v>0</v>
      </c>
      <c r="Q168" s="84"/>
      <c r="R168" s="84"/>
      <c r="S168" s="84"/>
      <c r="T168" s="84"/>
      <c r="U168" s="84"/>
      <c r="V168" s="22"/>
      <c r="W168" s="22"/>
      <c r="X168" s="22"/>
      <c r="Y168" s="22"/>
      <c r="Z168" s="22"/>
      <c r="AA168" s="84">
        <v>0</v>
      </c>
      <c r="AB168" s="84">
        <v>0</v>
      </c>
      <c r="AC168" s="22">
        <v>0</v>
      </c>
      <c r="AD168" s="84">
        <v>0</v>
      </c>
      <c r="AE168" s="84">
        <v>0</v>
      </c>
      <c r="AF168" s="22">
        <v>0</v>
      </c>
      <c r="AG168" s="26"/>
      <c r="AH168" s="23"/>
      <c r="AI168" s="84"/>
      <c r="AJ168" s="84"/>
      <c r="AK168" s="84"/>
      <c r="AL168" s="84"/>
      <c r="AM168" s="22"/>
      <c r="AN168" s="22"/>
      <c r="AO168" s="84"/>
      <c r="AP168" s="84"/>
      <c r="AQ168" s="22"/>
      <c r="AR168" s="22"/>
      <c r="AS168" s="22"/>
      <c r="AT168" s="22"/>
      <c r="AU168" s="22">
        <v>0</v>
      </c>
      <c r="AV168" s="84"/>
      <c r="AW168" s="84"/>
      <c r="AX168" s="84"/>
      <c r="AY168" s="22"/>
      <c r="AZ168" s="22"/>
      <c r="BA168" s="22"/>
      <c r="BB168" s="84"/>
      <c r="BC168" s="26"/>
      <c r="BD168" s="26"/>
      <c r="BE168" s="80"/>
      <c r="BF168" s="26"/>
      <c r="BG168" s="81"/>
      <c r="BH168" s="82"/>
      <c r="BI168" s="26"/>
      <c r="BJ168" s="26"/>
      <c r="BK168" s="80"/>
      <c r="BL168" s="26"/>
      <c r="BM168" s="84"/>
      <c r="BN168" s="22"/>
      <c r="BO168" s="84"/>
      <c r="BP168" s="22"/>
      <c r="BQ168" s="22"/>
      <c r="BR168" s="22"/>
      <c r="BS168" s="22"/>
      <c r="BT168" s="22"/>
      <c r="BU168" s="22"/>
      <c r="BV168" s="22"/>
      <c r="BW168" s="22"/>
      <c r="BX168" s="20" t="s">
        <v>188</v>
      </c>
      <c r="BY168" s="22">
        <v>30</v>
      </c>
    </row>
    <row r="169" spans="1:77" ht="14.4" x14ac:dyDescent="0.3">
      <c r="A169" s="79" t="s">
        <v>100</v>
      </c>
      <c r="B169" s="20" t="s">
        <v>78</v>
      </c>
      <c r="C169" s="20" t="s">
        <v>150</v>
      </c>
      <c r="E169" s="22">
        <v>180</v>
      </c>
      <c r="F169" s="22">
        <v>360</v>
      </c>
      <c r="G169" s="22"/>
      <c r="H169" s="22"/>
      <c r="I169" s="22"/>
      <c r="J169" s="84">
        <v>0</v>
      </c>
      <c r="K169" s="84"/>
      <c r="L169" s="84"/>
      <c r="M169" s="84"/>
      <c r="N169" s="84"/>
      <c r="O169" s="84"/>
      <c r="P169" s="86">
        <v>0</v>
      </c>
      <c r="Q169" s="84"/>
      <c r="R169" s="84"/>
      <c r="S169" s="84"/>
      <c r="T169" s="84"/>
      <c r="U169" s="84"/>
      <c r="V169" s="22"/>
      <c r="W169" s="22"/>
      <c r="X169" s="22"/>
      <c r="Y169" s="22"/>
      <c r="Z169" s="22"/>
      <c r="AA169" s="84">
        <v>0</v>
      </c>
      <c r="AB169" s="84">
        <v>0</v>
      </c>
      <c r="AC169" s="22">
        <v>0</v>
      </c>
      <c r="AD169" s="84">
        <v>0</v>
      </c>
      <c r="AE169" s="84">
        <v>0</v>
      </c>
      <c r="AF169" s="22">
        <v>0</v>
      </c>
      <c r="AG169" s="26"/>
      <c r="AH169" s="23"/>
      <c r="AI169" s="84"/>
      <c r="AJ169" s="84"/>
      <c r="AK169" s="84"/>
      <c r="AL169" s="84"/>
      <c r="AM169" s="22"/>
      <c r="AN169" s="22"/>
      <c r="AO169" s="84"/>
      <c r="AP169" s="84"/>
      <c r="AQ169" s="22"/>
      <c r="AR169" s="22"/>
      <c r="AS169" s="22"/>
      <c r="AT169" s="22"/>
      <c r="AU169" s="22">
        <v>6</v>
      </c>
      <c r="AV169" s="84"/>
      <c r="AW169" s="84"/>
      <c r="AX169" s="84"/>
      <c r="AY169" s="22"/>
      <c r="AZ169" s="22"/>
      <c r="BA169" s="22"/>
      <c r="BB169" s="84"/>
      <c r="BC169" s="26"/>
      <c r="BD169" s="26"/>
      <c r="BE169" s="80"/>
      <c r="BF169" s="26"/>
      <c r="BG169" s="81"/>
      <c r="BH169" s="82"/>
      <c r="BI169" s="26"/>
      <c r="BJ169" s="26"/>
      <c r="BK169" s="80"/>
      <c r="BL169" s="26"/>
      <c r="BM169" s="84"/>
      <c r="BN169" s="22"/>
      <c r="BO169" s="84"/>
      <c r="BP169" s="22"/>
      <c r="BQ169" s="22"/>
      <c r="BR169" s="22"/>
      <c r="BS169" s="22"/>
      <c r="BT169" s="22"/>
      <c r="BU169" s="22"/>
      <c r="BV169" s="22"/>
      <c r="BW169" s="22"/>
      <c r="BX169" s="20" t="s">
        <v>188</v>
      </c>
      <c r="BY169" s="22">
        <v>30</v>
      </c>
    </row>
    <row r="170" spans="1:77" ht="14.4" x14ac:dyDescent="0.3">
      <c r="A170" s="79" t="s">
        <v>89</v>
      </c>
      <c r="B170" s="20" t="s">
        <v>78</v>
      </c>
      <c r="C170" s="20" t="s">
        <v>152</v>
      </c>
      <c r="E170" s="22">
        <v>12</v>
      </c>
      <c r="F170" s="22">
        <v>35</v>
      </c>
      <c r="G170" s="22"/>
      <c r="H170" s="22"/>
      <c r="I170" s="22"/>
      <c r="J170" s="84">
        <v>0</v>
      </c>
      <c r="K170" s="84"/>
      <c r="L170" s="84"/>
      <c r="M170" s="84"/>
      <c r="N170" s="84"/>
      <c r="O170" s="84"/>
      <c r="P170" s="86">
        <v>0</v>
      </c>
      <c r="Q170" s="84"/>
      <c r="R170" s="84"/>
      <c r="S170" s="84"/>
      <c r="T170" s="84"/>
      <c r="U170" s="84"/>
      <c r="V170" s="22"/>
      <c r="W170" s="22"/>
      <c r="X170" s="22"/>
      <c r="Y170" s="22"/>
      <c r="Z170" s="22"/>
      <c r="AA170" s="84">
        <v>0</v>
      </c>
      <c r="AB170" s="84">
        <v>0</v>
      </c>
      <c r="AC170" s="22">
        <v>0</v>
      </c>
      <c r="AD170" s="84">
        <v>0</v>
      </c>
      <c r="AE170" s="84">
        <v>0</v>
      </c>
      <c r="AF170" s="22">
        <v>0</v>
      </c>
      <c r="AG170" s="26"/>
      <c r="AH170" s="23"/>
      <c r="AI170" s="84"/>
      <c r="AJ170" s="84"/>
      <c r="AK170" s="84"/>
      <c r="AL170" s="84"/>
      <c r="AM170" s="22"/>
      <c r="AN170" s="22"/>
      <c r="AO170" s="84"/>
      <c r="AP170" s="84"/>
      <c r="AQ170" s="22"/>
      <c r="AR170" s="22"/>
      <c r="AS170" s="22"/>
      <c r="AT170" s="22"/>
      <c r="AU170" s="22">
        <v>6</v>
      </c>
      <c r="AV170" s="84"/>
      <c r="AW170" s="84"/>
      <c r="AX170" s="84"/>
      <c r="AY170" s="22"/>
      <c r="AZ170" s="22"/>
      <c r="BA170" s="22"/>
      <c r="BB170" s="84"/>
      <c r="BC170" s="26"/>
      <c r="BD170" s="26"/>
      <c r="BE170" s="80"/>
      <c r="BF170" s="26"/>
      <c r="BG170" s="81"/>
      <c r="BH170" s="82"/>
      <c r="BI170" s="26"/>
      <c r="BJ170" s="26"/>
      <c r="BK170" s="80"/>
      <c r="BL170" s="26"/>
      <c r="BM170" s="84"/>
      <c r="BN170" s="22"/>
      <c r="BO170" s="84"/>
      <c r="BP170" s="22"/>
      <c r="BQ170" s="22"/>
      <c r="BR170" s="22"/>
      <c r="BS170" s="22"/>
      <c r="BT170" s="22"/>
      <c r="BU170" s="22"/>
      <c r="BV170" s="22"/>
      <c r="BW170" s="22"/>
      <c r="BX170" s="20" t="s">
        <v>188</v>
      </c>
      <c r="BY170" s="22">
        <v>30</v>
      </c>
    </row>
    <row r="171" spans="1:77" ht="14.4" x14ac:dyDescent="0.3">
      <c r="A171" s="79" t="s">
        <v>96</v>
      </c>
      <c r="B171" s="20" t="s">
        <v>97</v>
      </c>
      <c r="C171" s="20" t="s">
        <v>151</v>
      </c>
      <c r="E171" s="22">
        <v>210</v>
      </c>
      <c r="F171" s="22">
        <v>390</v>
      </c>
      <c r="G171" s="22"/>
      <c r="H171" s="22"/>
      <c r="I171" s="22"/>
      <c r="J171" s="84">
        <v>0</v>
      </c>
      <c r="K171" s="84"/>
      <c r="L171" s="84"/>
      <c r="M171" s="84"/>
      <c r="N171" s="84"/>
      <c r="O171" s="84"/>
      <c r="P171" s="86">
        <v>0</v>
      </c>
      <c r="Q171" s="84"/>
      <c r="R171" s="84"/>
      <c r="S171" s="84"/>
      <c r="T171" s="84"/>
      <c r="U171" s="84"/>
      <c r="V171" s="22"/>
      <c r="W171" s="22"/>
      <c r="X171" s="22"/>
      <c r="Y171" s="22"/>
      <c r="Z171" s="22"/>
      <c r="AA171" s="84">
        <v>0</v>
      </c>
      <c r="AB171" s="84">
        <v>0</v>
      </c>
      <c r="AC171" s="22">
        <v>0</v>
      </c>
      <c r="AD171" s="84">
        <v>0</v>
      </c>
      <c r="AE171" s="84">
        <v>0</v>
      </c>
      <c r="AF171" s="22">
        <v>0</v>
      </c>
      <c r="AG171" s="26"/>
      <c r="AH171" s="23"/>
      <c r="AI171" s="84"/>
      <c r="AJ171" s="84"/>
      <c r="AK171" s="84"/>
      <c r="AL171" s="84"/>
      <c r="AM171" s="22"/>
      <c r="AN171" s="22"/>
      <c r="AO171" s="84"/>
      <c r="AP171" s="84"/>
      <c r="AQ171" s="22"/>
      <c r="AR171" s="22"/>
      <c r="AS171" s="22"/>
      <c r="AT171" s="22"/>
      <c r="AU171" s="22">
        <v>3</v>
      </c>
      <c r="AV171" s="84"/>
      <c r="AW171" s="84"/>
      <c r="AX171" s="84"/>
      <c r="AY171" s="22"/>
      <c r="AZ171" s="22"/>
      <c r="BA171" s="22"/>
      <c r="BB171" s="84"/>
      <c r="BC171" s="26"/>
      <c r="BD171" s="26"/>
      <c r="BE171" s="80"/>
      <c r="BF171" s="26"/>
      <c r="BG171" s="81"/>
      <c r="BH171" s="82"/>
      <c r="BI171" s="26"/>
      <c r="BJ171" s="26"/>
      <c r="BK171" s="80"/>
      <c r="BL171" s="26"/>
      <c r="BM171" s="84"/>
      <c r="BN171" s="22"/>
      <c r="BO171" s="84"/>
      <c r="BP171" s="22"/>
      <c r="BQ171" s="22"/>
      <c r="BR171" s="22"/>
      <c r="BS171" s="22"/>
      <c r="BT171" s="22"/>
      <c r="BU171" s="22"/>
      <c r="BV171" s="22"/>
      <c r="BW171" s="22"/>
      <c r="BX171" s="20" t="s">
        <v>188</v>
      </c>
      <c r="BY171" s="22">
        <v>30</v>
      </c>
    </row>
    <row r="172" spans="1:77" ht="14.4" x14ac:dyDescent="0.3">
      <c r="A172" s="79" t="s">
        <v>77</v>
      </c>
      <c r="B172" s="20" t="s">
        <v>78</v>
      </c>
      <c r="C172" s="20" t="s">
        <v>150</v>
      </c>
      <c r="E172" s="22">
        <v>1200</v>
      </c>
      <c r="F172" s="22">
        <v>2100</v>
      </c>
      <c r="G172" s="22"/>
      <c r="H172" s="22"/>
      <c r="I172" s="22"/>
      <c r="J172" s="84">
        <v>0</v>
      </c>
      <c r="K172" s="84"/>
      <c r="L172" s="84"/>
      <c r="M172" s="84"/>
      <c r="N172" s="84"/>
      <c r="O172" s="84"/>
      <c r="P172" s="86">
        <v>0</v>
      </c>
      <c r="Q172" s="84"/>
      <c r="R172" s="84"/>
      <c r="S172" s="84"/>
      <c r="T172" s="84"/>
      <c r="U172" s="84"/>
      <c r="V172" s="22"/>
      <c r="W172" s="22"/>
      <c r="X172" s="22"/>
      <c r="Y172" s="22"/>
      <c r="Z172" s="22"/>
      <c r="AA172" s="84">
        <v>0</v>
      </c>
      <c r="AB172" s="84">
        <v>0</v>
      </c>
      <c r="AC172" s="22">
        <v>0</v>
      </c>
      <c r="AD172" s="84">
        <v>0</v>
      </c>
      <c r="AE172" s="84">
        <v>0</v>
      </c>
      <c r="AF172" s="22">
        <v>0</v>
      </c>
      <c r="AG172" s="26"/>
      <c r="AH172" s="23"/>
      <c r="AI172" s="84"/>
      <c r="AJ172" s="84"/>
      <c r="AK172" s="84"/>
      <c r="AL172" s="84"/>
      <c r="AM172" s="22"/>
      <c r="AN172" s="22"/>
      <c r="AO172" s="84"/>
      <c r="AP172" s="84"/>
      <c r="AQ172" s="22"/>
      <c r="AR172" s="22"/>
      <c r="AS172" s="22"/>
      <c r="AT172" s="22"/>
      <c r="AU172" s="22">
        <v>9</v>
      </c>
      <c r="AV172" s="84"/>
      <c r="AW172" s="84"/>
      <c r="AX172" s="84"/>
      <c r="AY172" s="22"/>
      <c r="AZ172" s="22"/>
      <c r="BA172" s="22"/>
      <c r="BB172" s="84"/>
      <c r="BC172" s="26"/>
      <c r="BD172" s="26"/>
      <c r="BE172" s="80"/>
      <c r="BF172" s="26"/>
      <c r="BG172" s="81"/>
      <c r="BH172" s="82"/>
      <c r="BI172" s="26"/>
      <c r="BJ172" s="26"/>
      <c r="BK172" s="80"/>
      <c r="BL172" s="26"/>
      <c r="BM172" s="84"/>
      <c r="BN172" s="22"/>
      <c r="BO172" s="84"/>
      <c r="BP172" s="22"/>
      <c r="BQ172" s="22"/>
      <c r="BR172" s="22"/>
      <c r="BS172" s="22"/>
      <c r="BT172" s="22"/>
      <c r="BU172" s="22"/>
      <c r="BV172" s="22"/>
      <c r="BW172" s="22"/>
      <c r="BX172" s="20" t="s">
        <v>188</v>
      </c>
      <c r="BY172" s="22">
        <v>30</v>
      </c>
    </row>
    <row r="173" spans="1:77" ht="14.4" x14ac:dyDescent="0.3">
      <c r="A173" s="79" t="s">
        <v>96</v>
      </c>
      <c r="B173" s="20" t="s">
        <v>97</v>
      </c>
      <c r="C173" s="20" t="s">
        <v>152</v>
      </c>
      <c r="E173" s="22">
        <v>7</v>
      </c>
      <c r="F173" s="22">
        <v>17</v>
      </c>
      <c r="G173" s="22"/>
      <c r="H173" s="22"/>
      <c r="I173" s="22"/>
      <c r="J173" s="84">
        <v>0</v>
      </c>
      <c r="K173" s="84"/>
      <c r="L173" s="84"/>
      <c r="M173" s="84"/>
      <c r="N173" s="84"/>
      <c r="O173" s="84"/>
      <c r="P173" s="86">
        <v>0</v>
      </c>
      <c r="Q173" s="84"/>
      <c r="R173" s="84"/>
      <c r="S173" s="84"/>
      <c r="T173" s="84"/>
      <c r="U173" s="84"/>
      <c r="V173" s="22"/>
      <c r="W173" s="22"/>
      <c r="X173" s="22"/>
      <c r="Y173" s="22"/>
      <c r="Z173" s="22"/>
      <c r="AA173" s="84">
        <v>0</v>
      </c>
      <c r="AB173" s="84">
        <v>0</v>
      </c>
      <c r="AC173" s="22">
        <v>0</v>
      </c>
      <c r="AD173" s="84">
        <v>0</v>
      </c>
      <c r="AE173" s="84">
        <v>0</v>
      </c>
      <c r="AF173" s="22">
        <v>0</v>
      </c>
      <c r="AG173" s="26"/>
      <c r="AH173" s="23"/>
      <c r="AI173" s="84"/>
      <c r="AJ173" s="84"/>
      <c r="AK173" s="84"/>
      <c r="AL173" s="84"/>
      <c r="AM173" s="22"/>
      <c r="AN173" s="22"/>
      <c r="AO173" s="84"/>
      <c r="AP173" s="84"/>
      <c r="AQ173" s="22"/>
      <c r="AR173" s="22"/>
      <c r="AS173" s="22"/>
      <c r="AT173" s="22"/>
      <c r="AU173" s="22">
        <v>1</v>
      </c>
      <c r="AV173" s="84"/>
      <c r="AW173" s="84"/>
      <c r="AX173" s="84"/>
      <c r="AY173" s="22"/>
      <c r="AZ173" s="22"/>
      <c r="BA173" s="22"/>
      <c r="BB173" s="84"/>
      <c r="BC173" s="26"/>
      <c r="BD173" s="26"/>
      <c r="BE173" s="80"/>
      <c r="BF173" s="26"/>
      <c r="BG173" s="81"/>
      <c r="BH173" s="82"/>
      <c r="BI173" s="26"/>
      <c r="BJ173" s="26"/>
      <c r="BK173" s="80"/>
      <c r="BL173" s="26"/>
      <c r="BM173" s="84"/>
      <c r="BN173" s="22"/>
      <c r="BO173" s="84"/>
      <c r="BP173" s="22"/>
      <c r="BQ173" s="22"/>
      <c r="BR173" s="22"/>
      <c r="BS173" s="22"/>
      <c r="BT173" s="22"/>
      <c r="BU173" s="22"/>
      <c r="BV173" s="22"/>
      <c r="BW173" s="22"/>
      <c r="BX173" s="20" t="s">
        <v>188</v>
      </c>
      <c r="BY173" s="22">
        <v>30</v>
      </c>
    </row>
    <row r="174" spans="1:77" ht="14.4" x14ac:dyDescent="0.3">
      <c r="A174" s="79" t="s">
        <v>83</v>
      </c>
      <c r="B174" s="20" t="s">
        <v>90</v>
      </c>
      <c r="C174" s="20" t="s">
        <v>150</v>
      </c>
      <c r="E174" s="22">
        <v>128</v>
      </c>
      <c r="F174" s="22">
        <v>194</v>
      </c>
      <c r="G174" s="22"/>
      <c r="H174" s="22"/>
      <c r="I174" s="22"/>
      <c r="J174" s="84">
        <v>15915</v>
      </c>
      <c r="K174" s="84"/>
      <c r="L174" s="84"/>
      <c r="M174" s="84"/>
      <c r="N174" s="84"/>
      <c r="O174" s="84"/>
      <c r="P174" s="86">
        <v>207</v>
      </c>
      <c r="Q174" s="84"/>
      <c r="R174" s="84"/>
      <c r="S174" s="84"/>
      <c r="T174" s="84"/>
      <c r="U174" s="84"/>
      <c r="V174" s="22"/>
      <c r="W174" s="22"/>
      <c r="X174" s="22"/>
      <c r="Y174" s="22"/>
      <c r="Z174" s="22"/>
      <c r="AA174" s="84">
        <v>11</v>
      </c>
      <c r="AB174" s="84">
        <v>0</v>
      </c>
      <c r="AC174" s="22">
        <v>11</v>
      </c>
      <c r="AD174" s="84">
        <v>23</v>
      </c>
      <c r="AE174" s="84">
        <v>0</v>
      </c>
      <c r="AF174" s="22">
        <v>23</v>
      </c>
      <c r="AG174" s="26"/>
      <c r="AH174" s="23"/>
      <c r="AI174" s="84"/>
      <c r="AJ174" s="84"/>
      <c r="AK174" s="84"/>
      <c r="AL174" s="84"/>
      <c r="AM174" s="22"/>
      <c r="AN174" s="22"/>
      <c r="AO174" s="84"/>
      <c r="AP174" s="84"/>
      <c r="AQ174" s="22"/>
      <c r="AR174" s="22"/>
      <c r="AS174" s="22"/>
      <c r="AT174" s="22"/>
      <c r="AU174" s="22">
        <v>76</v>
      </c>
      <c r="AV174" s="84"/>
      <c r="AW174" s="84"/>
      <c r="AX174" s="84"/>
      <c r="AY174" s="22"/>
      <c r="AZ174" s="22"/>
      <c r="BA174" s="22"/>
      <c r="BB174" s="84"/>
      <c r="BC174" s="26"/>
      <c r="BD174" s="26"/>
      <c r="BE174" s="80"/>
      <c r="BF174" s="26"/>
      <c r="BG174" s="81"/>
      <c r="BH174" s="82"/>
      <c r="BI174" s="26"/>
      <c r="BJ174" s="26"/>
      <c r="BK174" s="80"/>
      <c r="BL174" s="26"/>
      <c r="BM174" s="84"/>
      <c r="BN174" s="22"/>
      <c r="BO174" s="84"/>
      <c r="BP174" s="22"/>
      <c r="BQ174" s="22"/>
      <c r="BR174" s="22"/>
      <c r="BS174" s="22"/>
      <c r="BT174" s="22"/>
      <c r="BU174" s="22"/>
      <c r="BV174" s="22"/>
      <c r="BW174" s="22"/>
      <c r="BX174" s="20" t="s">
        <v>188</v>
      </c>
      <c r="BY174" s="22">
        <v>30</v>
      </c>
    </row>
    <row r="175" spans="1:77" ht="14.4" x14ac:dyDescent="0.3">
      <c r="A175" s="79" t="s">
        <v>77</v>
      </c>
      <c r="B175" s="20" t="s">
        <v>78</v>
      </c>
      <c r="C175" s="20" t="s">
        <v>150</v>
      </c>
      <c r="E175" s="22">
        <v>20</v>
      </c>
      <c r="F175" s="22">
        <v>41</v>
      </c>
      <c r="G175" s="22"/>
      <c r="H175" s="22"/>
      <c r="I175" s="22"/>
      <c r="J175" s="84">
        <v>0</v>
      </c>
      <c r="K175" s="84"/>
      <c r="L175" s="84"/>
      <c r="M175" s="84"/>
      <c r="N175" s="84"/>
      <c r="O175" s="84"/>
      <c r="P175" s="86">
        <v>0</v>
      </c>
      <c r="Q175" s="84"/>
      <c r="R175" s="84"/>
      <c r="S175" s="84"/>
      <c r="T175" s="84"/>
      <c r="U175" s="84"/>
      <c r="V175" s="22"/>
      <c r="W175" s="22"/>
      <c r="X175" s="22"/>
      <c r="Y175" s="22"/>
      <c r="Z175" s="22"/>
      <c r="AA175" s="84">
        <v>0</v>
      </c>
      <c r="AB175" s="84">
        <v>0</v>
      </c>
      <c r="AC175" s="22">
        <v>0</v>
      </c>
      <c r="AD175" s="84">
        <v>0</v>
      </c>
      <c r="AE175" s="84">
        <v>0</v>
      </c>
      <c r="AF175" s="22">
        <v>0</v>
      </c>
      <c r="AG175" s="26"/>
      <c r="AH175" s="23"/>
      <c r="AI175" s="84"/>
      <c r="AJ175" s="84"/>
      <c r="AK175" s="84"/>
      <c r="AL175" s="84"/>
      <c r="AM175" s="22"/>
      <c r="AN175" s="22"/>
      <c r="AO175" s="84"/>
      <c r="AP175" s="84"/>
      <c r="AQ175" s="22"/>
      <c r="AR175" s="22"/>
      <c r="AS175" s="22"/>
      <c r="AT175" s="22"/>
      <c r="AU175" s="22">
        <v>8</v>
      </c>
      <c r="AV175" s="84"/>
      <c r="AW175" s="84"/>
      <c r="AX175" s="84"/>
      <c r="AY175" s="22"/>
      <c r="AZ175" s="22"/>
      <c r="BA175" s="22"/>
      <c r="BB175" s="84"/>
      <c r="BC175" s="26"/>
      <c r="BD175" s="26"/>
      <c r="BE175" s="80"/>
      <c r="BF175" s="26"/>
      <c r="BG175" s="81"/>
      <c r="BH175" s="82"/>
      <c r="BI175" s="26"/>
      <c r="BJ175" s="26"/>
      <c r="BK175" s="80"/>
      <c r="BL175" s="26"/>
      <c r="BM175" s="84"/>
      <c r="BN175" s="22"/>
      <c r="BO175" s="84"/>
      <c r="BP175" s="22"/>
      <c r="BQ175" s="22"/>
      <c r="BR175" s="22"/>
      <c r="BS175" s="22"/>
      <c r="BT175" s="22"/>
      <c r="BU175" s="22"/>
      <c r="BV175" s="22"/>
      <c r="BW175" s="22"/>
      <c r="BX175" s="20" t="s">
        <v>188</v>
      </c>
      <c r="BY175" s="22">
        <v>30</v>
      </c>
    </row>
    <row r="176" spans="1:77" ht="14.4" x14ac:dyDescent="0.3">
      <c r="A176" s="79" t="s">
        <v>100</v>
      </c>
      <c r="B176" s="20" t="s">
        <v>90</v>
      </c>
      <c r="C176" s="20" t="s">
        <v>150</v>
      </c>
      <c r="E176" s="22">
        <v>360</v>
      </c>
      <c r="F176" s="22">
        <v>1080</v>
      </c>
      <c r="G176" s="22"/>
      <c r="H176" s="22"/>
      <c r="I176" s="22"/>
      <c r="J176" s="84">
        <v>0</v>
      </c>
      <c r="K176" s="84"/>
      <c r="L176" s="84"/>
      <c r="M176" s="84"/>
      <c r="N176" s="84"/>
      <c r="O176" s="84"/>
      <c r="P176" s="86">
        <v>0</v>
      </c>
      <c r="Q176" s="84"/>
      <c r="R176" s="84"/>
      <c r="S176" s="84"/>
      <c r="T176" s="84"/>
      <c r="U176" s="84"/>
      <c r="V176" s="22"/>
      <c r="W176" s="22"/>
      <c r="X176" s="22"/>
      <c r="Y176" s="22"/>
      <c r="Z176" s="22"/>
      <c r="AA176" s="84">
        <v>0</v>
      </c>
      <c r="AB176" s="84">
        <v>0</v>
      </c>
      <c r="AC176" s="22">
        <v>0</v>
      </c>
      <c r="AD176" s="84">
        <v>0</v>
      </c>
      <c r="AE176" s="84">
        <v>0</v>
      </c>
      <c r="AF176" s="22">
        <v>0</v>
      </c>
      <c r="AG176" s="26"/>
      <c r="AH176" s="23"/>
      <c r="AI176" s="84"/>
      <c r="AJ176" s="84"/>
      <c r="AK176" s="84"/>
      <c r="AL176" s="84"/>
      <c r="AM176" s="22"/>
      <c r="AN176" s="22"/>
      <c r="AO176" s="84"/>
      <c r="AP176" s="84"/>
      <c r="AQ176" s="22"/>
      <c r="AR176" s="22"/>
      <c r="AS176" s="22"/>
      <c r="AT176" s="22"/>
      <c r="AU176" s="22">
        <v>6</v>
      </c>
      <c r="AV176" s="84"/>
      <c r="AW176" s="84"/>
      <c r="AX176" s="84"/>
      <c r="AY176" s="22"/>
      <c r="AZ176" s="22"/>
      <c r="BA176" s="22"/>
      <c r="BB176" s="84"/>
      <c r="BC176" s="26"/>
      <c r="BD176" s="26"/>
      <c r="BE176" s="80"/>
      <c r="BF176" s="26"/>
      <c r="BG176" s="81"/>
      <c r="BH176" s="82"/>
      <c r="BI176" s="26"/>
      <c r="BJ176" s="26"/>
      <c r="BK176" s="80"/>
      <c r="BL176" s="26"/>
      <c r="BM176" s="84"/>
      <c r="BN176" s="22"/>
      <c r="BO176" s="84"/>
      <c r="BP176" s="22"/>
      <c r="BQ176" s="22"/>
      <c r="BR176" s="22"/>
      <c r="BS176" s="22"/>
      <c r="BT176" s="22"/>
      <c r="BU176" s="22"/>
      <c r="BV176" s="22"/>
      <c r="BW176" s="22"/>
      <c r="BX176" s="20" t="s">
        <v>188</v>
      </c>
      <c r="BY176" s="22">
        <v>30</v>
      </c>
    </row>
    <row r="177" spans="1:77" ht="14.4" x14ac:dyDescent="0.3">
      <c r="A177" s="79" t="s">
        <v>108</v>
      </c>
      <c r="B177" s="20" t="s">
        <v>90</v>
      </c>
      <c r="C177" s="20" t="s">
        <v>152</v>
      </c>
      <c r="E177" s="22">
        <v>10</v>
      </c>
      <c r="F177" s="22">
        <v>24</v>
      </c>
      <c r="G177" s="22"/>
      <c r="H177" s="22"/>
      <c r="I177" s="22"/>
      <c r="J177" s="84">
        <v>35</v>
      </c>
      <c r="K177" s="84"/>
      <c r="L177" s="84"/>
      <c r="M177" s="84"/>
      <c r="N177" s="84"/>
      <c r="O177" s="84"/>
      <c r="P177" s="86">
        <v>1</v>
      </c>
      <c r="Q177" s="84"/>
      <c r="R177" s="84"/>
      <c r="S177" s="84"/>
      <c r="T177" s="84"/>
      <c r="U177" s="84"/>
      <c r="V177" s="22"/>
      <c r="W177" s="22"/>
      <c r="X177" s="22"/>
      <c r="Y177" s="22"/>
      <c r="Z177" s="22"/>
      <c r="AA177" s="84">
        <v>1</v>
      </c>
      <c r="AB177" s="84">
        <v>0</v>
      </c>
      <c r="AC177" s="22">
        <v>1</v>
      </c>
      <c r="AD177" s="84">
        <v>1</v>
      </c>
      <c r="AE177" s="84">
        <v>0</v>
      </c>
      <c r="AF177" s="22">
        <v>1</v>
      </c>
      <c r="AG177" s="26"/>
      <c r="AH177" s="23"/>
      <c r="AI177" s="84"/>
      <c r="AJ177" s="84"/>
      <c r="AK177" s="84"/>
      <c r="AL177" s="84"/>
      <c r="AM177" s="22"/>
      <c r="AN177" s="22"/>
      <c r="AO177" s="84"/>
      <c r="AP177" s="84"/>
      <c r="AQ177" s="22"/>
      <c r="AR177" s="22"/>
      <c r="AS177" s="22"/>
      <c r="AT177" s="22"/>
      <c r="AU177" s="22">
        <v>2</v>
      </c>
      <c r="AV177" s="84"/>
      <c r="AW177" s="84"/>
      <c r="AX177" s="84"/>
      <c r="AY177" s="22"/>
      <c r="AZ177" s="22"/>
      <c r="BA177" s="22"/>
      <c r="BB177" s="84"/>
      <c r="BC177" s="26"/>
      <c r="BD177" s="26"/>
      <c r="BE177" s="80"/>
      <c r="BF177" s="26"/>
      <c r="BG177" s="81"/>
      <c r="BH177" s="82"/>
      <c r="BI177" s="26"/>
      <c r="BJ177" s="26"/>
      <c r="BK177" s="80"/>
      <c r="BL177" s="26"/>
      <c r="BM177" s="84"/>
      <c r="BN177" s="22"/>
      <c r="BO177" s="84"/>
      <c r="BP177" s="22"/>
      <c r="BQ177" s="22"/>
      <c r="BR177" s="22"/>
      <c r="BS177" s="22"/>
      <c r="BT177" s="22"/>
      <c r="BU177" s="22"/>
      <c r="BV177" s="22"/>
      <c r="BW177" s="22"/>
      <c r="BX177" s="20" t="s">
        <v>188</v>
      </c>
      <c r="BY177" s="22">
        <v>30</v>
      </c>
    </row>
    <row r="178" spans="1:77" ht="14.4" x14ac:dyDescent="0.3">
      <c r="A178" s="79" t="s">
        <v>77</v>
      </c>
      <c r="B178" s="20" t="s">
        <v>78</v>
      </c>
      <c r="C178" s="20" t="s">
        <v>150</v>
      </c>
      <c r="E178" s="22">
        <v>0</v>
      </c>
      <c r="F178" s="22">
        <v>300</v>
      </c>
      <c r="G178" s="22"/>
      <c r="H178" s="22"/>
      <c r="I178" s="22"/>
      <c r="J178" s="84">
        <v>0</v>
      </c>
      <c r="K178" s="84"/>
      <c r="L178" s="84"/>
      <c r="M178" s="84"/>
      <c r="N178" s="84"/>
      <c r="O178" s="84"/>
      <c r="P178" s="86">
        <v>0</v>
      </c>
      <c r="Q178" s="84"/>
      <c r="R178" s="84"/>
      <c r="S178" s="84"/>
      <c r="T178" s="84"/>
      <c r="U178" s="84"/>
      <c r="V178" s="22"/>
      <c r="W178" s="22"/>
      <c r="X178" s="22"/>
      <c r="Y178" s="22"/>
      <c r="Z178" s="22"/>
      <c r="AA178" s="84">
        <v>0</v>
      </c>
      <c r="AB178" s="84">
        <v>0</v>
      </c>
      <c r="AC178" s="22">
        <v>0</v>
      </c>
      <c r="AD178" s="84">
        <v>0</v>
      </c>
      <c r="AE178" s="84">
        <v>0</v>
      </c>
      <c r="AF178" s="22">
        <v>0</v>
      </c>
      <c r="AG178" s="26"/>
      <c r="AH178" s="23"/>
      <c r="AI178" s="84"/>
      <c r="AJ178" s="84"/>
      <c r="AK178" s="84"/>
      <c r="AL178" s="84"/>
      <c r="AM178" s="22"/>
      <c r="AN178" s="22"/>
      <c r="AO178" s="84"/>
      <c r="AP178" s="84"/>
      <c r="AQ178" s="22"/>
      <c r="AR178" s="22"/>
      <c r="AS178" s="22"/>
      <c r="AT178" s="22"/>
      <c r="AU178" s="22">
        <v>3</v>
      </c>
      <c r="AV178" s="84"/>
      <c r="AW178" s="84"/>
      <c r="AX178" s="84"/>
      <c r="AY178" s="22"/>
      <c r="AZ178" s="22"/>
      <c r="BA178" s="22"/>
      <c r="BB178" s="84"/>
      <c r="BC178" s="26"/>
      <c r="BD178" s="26"/>
      <c r="BE178" s="80"/>
      <c r="BF178" s="26"/>
      <c r="BG178" s="81"/>
      <c r="BH178" s="82"/>
      <c r="BI178" s="26"/>
      <c r="BJ178" s="26"/>
      <c r="BK178" s="80"/>
      <c r="BL178" s="26"/>
      <c r="BM178" s="84"/>
      <c r="BN178" s="22"/>
      <c r="BO178" s="84"/>
      <c r="BP178" s="22"/>
      <c r="BQ178" s="22"/>
      <c r="BR178" s="22"/>
      <c r="BS178" s="22"/>
      <c r="BT178" s="22"/>
      <c r="BU178" s="22"/>
      <c r="BV178" s="22"/>
      <c r="BW178" s="22"/>
      <c r="BX178" s="20" t="s">
        <v>188</v>
      </c>
      <c r="BY178" s="22">
        <v>30</v>
      </c>
    </row>
    <row r="179" spans="1:77" ht="14.4" x14ac:dyDescent="0.3">
      <c r="A179" s="79" t="s">
        <v>96</v>
      </c>
      <c r="B179" s="20" t="s">
        <v>78</v>
      </c>
      <c r="C179" s="20" t="s">
        <v>152</v>
      </c>
      <c r="E179" s="22">
        <v>6</v>
      </c>
      <c r="F179" s="22">
        <v>17</v>
      </c>
      <c r="G179" s="22"/>
      <c r="H179" s="22"/>
      <c r="I179" s="22"/>
      <c r="J179" s="84">
        <v>0</v>
      </c>
      <c r="K179" s="84"/>
      <c r="L179" s="84"/>
      <c r="M179" s="84"/>
      <c r="N179" s="84"/>
      <c r="O179" s="84"/>
      <c r="P179" s="86">
        <v>0</v>
      </c>
      <c r="Q179" s="84"/>
      <c r="R179" s="84"/>
      <c r="S179" s="84"/>
      <c r="T179" s="84"/>
      <c r="U179" s="84"/>
      <c r="V179" s="22"/>
      <c r="W179" s="22"/>
      <c r="X179" s="22"/>
      <c r="Y179" s="22"/>
      <c r="Z179" s="22"/>
      <c r="AA179" s="84">
        <v>0</v>
      </c>
      <c r="AB179" s="84">
        <v>0</v>
      </c>
      <c r="AC179" s="22">
        <v>0</v>
      </c>
      <c r="AD179" s="84">
        <v>0</v>
      </c>
      <c r="AE179" s="84">
        <v>0</v>
      </c>
      <c r="AF179" s="22">
        <v>0</v>
      </c>
      <c r="AG179" s="26"/>
      <c r="AH179" s="23"/>
      <c r="AI179" s="84"/>
      <c r="AJ179" s="84"/>
      <c r="AK179" s="84"/>
      <c r="AL179" s="84"/>
      <c r="AM179" s="22"/>
      <c r="AN179" s="22"/>
      <c r="AO179" s="84"/>
      <c r="AP179" s="84"/>
      <c r="AQ179" s="22"/>
      <c r="AR179" s="22"/>
      <c r="AS179" s="22"/>
      <c r="AT179" s="22"/>
      <c r="AU179" s="22">
        <v>2</v>
      </c>
      <c r="AV179" s="84"/>
      <c r="AW179" s="84"/>
      <c r="AX179" s="84"/>
      <c r="AY179" s="22"/>
      <c r="AZ179" s="22"/>
      <c r="BA179" s="22"/>
      <c r="BB179" s="84"/>
      <c r="BC179" s="26"/>
      <c r="BD179" s="26"/>
      <c r="BE179" s="80"/>
      <c r="BF179" s="26"/>
      <c r="BG179" s="81"/>
      <c r="BH179" s="82"/>
      <c r="BI179" s="26"/>
      <c r="BJ179" s="26"/>
      <c r="BK179" s="80"/>
      <c r="BL179" s="26"/>
      <c r="BM179" s="84"/>
      <c r="BN179" s="22"/>
      <c r="BO179" s="84"/>
      <c r="BP179" s="22"/>
      <c r="BQ179" s="22"/>
      <c r="BR179" s="22"/>
      <c r="BS179" s="22"/>
      <c r="BT179" s="22"/>
      <c r="BU179" s="22"/>
      <c r="BV179" s="22"/>
      <c r="BW179" s="22"/>
      <c r="BX179" s="20" t="s">
        <v>188</v>
      </c>
      <c r="BY179" s="22">
        <v>30</v>
      </c>
    </row>
    <row r="180" spans="1:77" ht="14.4" x14ac:dyDescent="0.3">
      <c r="A180" s="79" t="s">
        <v>83</v>
      </c>
      <c r="B180" s="20" t="s">
        <v>90</v>
      </c>
      <c r="C180" s="20" t="s">
        <v>150</v>
      </c>
      <c r="E180" s="22">
        <v>24</v>
      </c>
      <c r="F180" s="22">
        <v>34</v>
      </c>
      <c r="G180" s="22"/>
      <c r="H180" s="22"/>
      <c r="I180" s="22"/>
      <c r="J180" s="84">
        <v>0</v>
      </c>
      <c r="K180" s="84"/>
      <c r="L180" s="84"/>
      <c r="M180" s="84"/>
      <c r="N180" s="84"/>
      <c r="O180" s="84"/>
      <c r="P180" s="86">
        <v>0</v>
      </c>
      <c r="Q180" s="84"/>
      <c r="R180" s="84"/>
      <c r="S180" s="84"/>
      <c r="T180" s="84"/>
      <c r="U180" s="84"/>
      <c r="V180" s="22"/>
      <c r="W180" s="22"/>
      <c r="X180" s="22"/>
      <c r="Y180" s="22"/>
      <c r="Z180" s="22"/>
      <c r="AA180" s="84">
        <v>0</v>
      </c>
      <c r="AB180" s="84">
        <v>0</v>
      </c>
      <c r="AC180" s="22">
        <v>0</v>
      </c>
      <c r="AD180" s="84">
        <v>0</v>
      </c>
      <c r="AE180" s="84">
        <v>0</v>
      </c>
      <c r="AF180" s="22">
        <v>0</v>
      </c>
      <c r="AG180" s="26"/>
      <c r="AH180" s="23"/>
      <c r="AI180" s="84"/>
      <c r="AJ180" s="84"/>
      <c r="AK180" s="84"/>
      <c r="AL180" s="84"/>
      <c r="AM180" s="22"/>
      <c r="AN180" s="22"/>
      <c r="AO180" s="84"/>
      <c r="AP180" s="84"/>
      <c r="AQ180" s="22"/>
      <c r="AR180" s="22"/>
      <c r="AS180" s="22"/>
      <c r="AT180" s="22"/>
      <c r="AU180" s="22">
        <v>0</v>
      </c>
      <c r="AV180" s="84"/>
      <c r="AW180" s="84"/>
      <c r="AX180" s="84"/>
      <c r="AY180" s="22"/>
      <c r="AZ180" s="22"/>
      <c r="BA180" s="22"/>
      <c r="BB180" s="84"/>
      <c r="BC180" s="26"/>
      <c r="BD180" s="26"/>
      <c r="BE180" s="80"/>
      <c r="BF180" s="26"/>
      <c r="BG180" s="81"/>
      <c r="BH180" s="82"/>
      <c r="BI180" s="26"/>
      <c r="BJ180" s="26"/>
      <c r="BK180" s="80"/>
      <c r="BL180" s="26"/>
      <c r="BM180" s="84"/>
      <c r="BN180" s="22"/>
      <c r="BO180" s="84"/>
      <c r="BP180" s="22"/>
      <c r="BQ180" s="22"/>
      <c r="BR180" s="22"/>
      <c r="BS180" s="22"/>
      <c r="BT180" s="22"/>
      <c r="BU180" s="22"/>
      <c r="BV180" s="22"/>
      <c r="BW180" s="22"/>
      <c r="BX180" s="20" t="s">
        <v>188</v>
      </c>
      <c r="BY180" s="22">
        <v>30</v>
      </c>
    </row>
    <row r="181" spans="1:77" ht="14.4" x14ac:dyDescent="0.3">
      <c r="A181" s="79" t="s">
        <v>77</v>
      </c>
      <c r="B181" s="20" t="s">
        <v>78</v>
      </c>
      <c r="C181" s="20" t="s">
        <v>150</v>
      </c>
      <c r="E181" s="22">
        <v>40</v>
      </c>
      <c r="F181" s="22">
        <v>120</v>
      </c>
      <c r="G181" s="22"/>
      <c r="H181" s="22"/>
      <c r="I181" s="22"/>
      <c r="J181" s="84">
        <v>15960</v>
      </c>
      <c r="K181" s="84"/>
      <c r="L181" s="84"/>
      <c r="M181" s="84"/>
      <c r="N181" s="84"/>
      <c r="O181" s="84"/>
      <c r="P181" s="86">
        <v>403</v>
      </c>
      <c r="Q181" s="84"/>
      <c r="R181" s="84"/>
      <c r="S181" s="84"/>
      <c r="T181" s="84"/>
      <c r="U181" s="84"/>
      <c r="V181" s="22"/>
      <c r="W181" s="22"/>
      <c r="X181" s="22"/>
      <c r="Y181" s="22"/>
      <c r="Z181" s="22"/>
      <c r="AA181" s="84">
        <v>0</v>
      </c>
      <c r="AB181" s="84">
        <v>300</v>
      </c>
      <c r="AC181" s="22">
        <v>300</v>
      </c>
      <c r="AD181" s="84">
        <v>0</v>
      </c>
      <c r="AE181" s="84">
        <v>410</v>
      </c>
      <c r="AF181" s="22">
        <v>410</v>
      </c>
      <c r="AG181" s="26"/>
      <c r="AH181" s="23"/>
      <c r="AI181" s="84"/>
      <c r="AJ181" s="84"/>
      <c r="AK181" s="84"/>
      <c r="AL181" s="84"/>
      <c r="AM181" s="22"/>
      <c r="AN181" s="22"/>
      <c r="AO181" s="84"/>
      <c r="AP181" s="84"/>
      <c r="AQ181" s="22"/>
      <c r="AR181" s="22"/>
      <c r="AS181" s="22"/>
      <c r="AT181" s="22"/>
      <c r="AU181" s="22">
        <v>20</v>
      </c>
      <c r="AV181" s="84"/>
      <c r="AW181" s="84"/>
      <c r="AX181" s="84"/>
      <c r="AY181" s="22"/>
      <c r="AZ181" s="22"/>
      <c r="BA181" s="22"/>
      <c r="BB181" s="84"/>
      <c r="BC181" s="26"/>
      <c r="BD181" s="26"/>
      <c r="BE181" s="80"/>
      <c r="BF181" s="26"/>
      <c r="BG181" s="81"/>
      <c r="BH181" s="82"/>
      <c r="BI181" s="26"/>
      <c r="BJ181" s="26"/>
      <c r="BK181" s="80"/>
      <c r="BL181" s="26"/>
      <c r="BM181" s="84"/>
      <c r="BN181" s="22"/>
      <c r="BO181" s="84"/>
      <c r="BP181" s="22"/>
      <c r="BQ181" s="22"/>
      <c r="BR181" s="22"/>
      <c r="BS181" s="22"/>
      <c r="BT181" s="22"/>
      <c r="BU181" s="22"/>
      <c r="BV181" s="22"/>
      <c r="BW181" s="22"/>
      <c r="BX181" s="20" t="s">
        <v>188</v>
      </c>
      <c r="BY181" s="22">
        <v>30</v>
      </c>
    </row>
    <row r="182" spans="1:77" ht="14.4" x14ac:dyDescent="0.3">
      <c r="A182" t="s">
        <v>83</v>
      </c>
      <c r="B182" t="s">
        <v>90</v>
      </c>
      <c r="C182" s="20" t="s">
        <v>150</v>
      </c>
      <c r="E182">
        <v>0</v>
      </c>
      <c r="F182">
        <v>0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>
        <v>0</v>
      </c>
      <c r="AD182">
        <v>0</v>
      </c>
      <c r="AE182">
        <v>0</v>
      </c>
      <c r="AF182">
        <v>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>
        <v>30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 s="20" t="s">
        <v>189</v>
      </c>
      <c r="BY182" s="22">
        <v>31</v>
      </c>
    </row>
    <row r="183" spans="1:77" ht="14.4" x14ac:dyDescent="0.3">
      <c r="A183" t="s">
        <v>83</v>
      </c>
      <c r="B183" t="s">
        <v>78</v>
      </c>
      <c r="C183" s="20" t="s">
        <v>154</v>
      </c>
      <c r="E183">
        <v>25</v>
      </c>
      <c r="F183">
        <v>50</v>
      </c>
      <c r="G183"/>
      <c r="H183"/>
      <c r="I183"/>
      <c r="J183">
        <v>12286.76</v>
      </c>
      <c r="K183"/>
      <c r="L183"/>
      <c r="M183"/>
      <c r="N183"/>
      <c r="O183"/>
      <c r="P183">
        <v>34</v>
      </c>
      <c r="Q183"/>
      <c r="R183"/>
      <c r="S183"/>
      <c r="T183"/>
      <c r="U183">
        <v>0</v>
      </c>
      <c r="V183"/>
      <c r="W183"/>
      <c r="X183"/>
      <c r="Y183"/>
      <c r="Z183"/>
      <c r="AA183">
        <v>43</v>
      </c>
      <c r="AB183">
        <v>0</v>
      </c>
      <c r="AC183">
        <v>43</v>
      </c>
      <c r="AD183">
        <v>43</v>
      </c>
      <c r="AE183">
        <v>0</v>
      </c>
      <c r="AF183">
        <v>43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>
        <v>16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 s="20" t="s">
        <v>189</v>
      </c>
      <c r="BY183" s="22">
        <v>31</v>
      </c>
    </row>
    <row r="184" spans="1:77" ht="14.4" x14ac:dyDescent="0.3">
      <c r="A184" t="s">
        <v>77</v>
      </c>
      <c r="B184" t="s">
        <v>90</v>
      </c>
      <c r="C184" s="20" t="s">
        <v>150</v>
      </c>
      <c r="E184">
        <v>86</v>
      </c>
      <c r="F184">
        <v>86</v>
      </c>
      <c r="G184"/>
      <c r="H184"/>
      <c r="I184"/>
      <c r="J184">
        <v>9790</v>
      </c>
      <c r="K184"/>
      <c r="L184"/>
      <c r="M184"/>
      <c r="N184"/>
      <c r="O184"/>
      <c r="P184">
        <v>208</v>
      </c>
      <c r="Q184"/>
      <c r="R184"/>
      <c r="S184"/>
      <c r="T184"/>
      <c r="U184">
        <v>2</v>
      </c>
      <c r="V184"/>
      <c r="W184"/>
      <c r="X184"/>
      <c r="Y184"/>
      <c r="Z184"/>
      <c r="AA184">
        <v>288</v>
      </c>
      <c r="AB184">
        <v>0</v>
      </c>
      <c r="AC184">
        <v>288</v>
      </c>
      <c r="AD184">
        <v>288</v>
      </c>
      <c r="AE184">
        <v>0</v>
      </c>
      <c r="AF184">
        <v>288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>
        <v>150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 s="20" t="s">
        <v>189</v>
      </c>
      <c r="BY184" s="22">
        <v>31</v>
      </c>
    </row>
    <row r="185" spans="1:77" ht="14.4" x14ac:dyDescent="0.3">
      <c r="A185" t="s">
        <v>77</v>
      </c>
      <c r="B185" t="s">
        <v>90</v>
      </c>
      <c r="C185" s="20" t="s">
        <v>150</v>
      </c>
      <c r="E185">
        <v>6</v>
      </c>
      <c r="F185">
        <v>13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>
        <v>0</v>
      </c>
      <c r="AD185">
        <v>0</v>
      </c>
      <c r="AE185">
        <v>0</v>
      </c>
      <c r="AF185">
        <v>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>
        <v>11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 s="20" t="s">
        <v>189</v>
      </c>
      <c r="BY185" s="22">
        <v>31</v>
      </c>
    </row>
    <row r="186" spans="1:77" ht="14.4" x14ac:dyDescent="0.3">
      <c r="A186" t="s">
        <v>100</v>
      </c>
      <c r="B186" t="s">
        <v>90</v>
      </c>
      <c r="C186" s="20" t="s">
        <v>150</v>
      </c>
      <c r="E186">
        <v>18</v>
      </c>
      <c r="F186">
        <v>30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>
        <v>0</v>
      </c>
      <c r="AD186"/>
      <c r="AE186"/>
      <c r="AF186">
        <v>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>
        <v>10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 s="20" t="s">
        <v>189</v>
      </c>
      <c r="BY186" s="22">
        <v>31</v>
      </c>
    </row>
    <row r="187" spans="1:77" ht="14.4" x14ac:dyDescent="0.3">
      <c r="A187" t="s">
        <v>77</v>
      </c>
      <c r="B187" t="s">
        <v>97</v>
      </c>
      <c r="C187" s="20" t="s">
        <v>150</v>
      </c>
      <c r="E187">
        <v>255</v>
      </c>
      <c r="F187">
        <v>510</v>
      </c>
      <c r="G187"/>
      <c r="H187"/>
      <c r="I187"/>
      <c r="J187">
        <v>90180</v>
      </c>
      <c r="K187"/>
      <c r="L187"/>
      <c r="M187"/>
      <c r="N187"/>
      <c r="O187"/>
      <c r="P187">
        <v>1265</v>
      </c>
      <c r="Q187"/>
      <c r="R187"/>
      <c r="S187"/>
      <c r="T187"/>
      <c r="U187">
        <v>0</v>
      </c>
      <c r="V187"/>
      <c r="W187"/>
      <c r="X187"/>
      <c r="Y187"/>
      <c r="Z187"/>
      <c r="AA187">
        <v>191</v>
      </c>
      <c r="AB187">
        <v>12</v>
      </c>
      <c r="AC187">
        <v>203</v>
      </c>
      <c r="AD187">
        <v>2690</v>
      </c>
      <c r="AE187">
        <v>145</v>
      </c>
      <c r="AF187">
        <v>2835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>
        <v>0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 s="20" t="s">
        <v>189</v>
      </c>
      <c r="BY187" s="22">
        <v>31</v>
      </c>
    </row>
    <row r="188" spans="1:77" ht="14.4" x14ac:dyDescent="0.3">
      <c r="A188" t="s">
        <v>83</v>
      </c>
      <c r="B188" t="s">
        <v>78</v>
      </c>
      <c r="C188" s="20" t="s">
        <v>150</v>
      </c>
      <c r="E188">
        <v>12</v>
      </c>
      <c r="F188">
        <v>38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>
        <v>0</v>
      </c>
      <c r="AD188"/>
      <c r="AE188"/>
      <c r="AF188">
        <v>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>
        <v>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 s="20" t="s">
        <v>189</v>
      </c>
      <c r="BY188" s="22">
        <v>31</v>
      </c>
    </row>
    <row r="189" spans="1:77" ht="14.4" x14ac:dyDescent="0.3">
      <c r="A189" t="s">
        <v>77</v>
      </c>
      <c r="B189" t="s">
        <v>78</v>
      </c>
      <c r="C189" s="20" t="s">
        <v>150</v>
      </c>
      <c r="E189">
        <v>0</v>
      </c>
      <c r="F189">
        <v>0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>
        <v>0</v>
      </c>
      <c r="AD189"/>
      <c r="AE189"/>
      <c r="AF189">
        <v>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>
        <v>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 s="20" t="s">
        <v>189</v>
      </c>
      <c r="BY189" s="22">
        <v>31</v>
      </c>
    </row>
    <row r="190" spans="1:77" ht="14.4" x14ac:dyDescent="0.3">
      <c r="A190" t="s">
        <v>77</v>
      </c>
      <c r="B190" t="s">
        <v>97</v>
      </c>
      <c r="C190" s="20" t="s">
        <v>150</v>
      </c>
      <c r="E190">
        <v>144</v>
      </c>
      <c r="F190">
        <v>186</v>
      </c>
      <c r="G190"/>
      <c r="H190"/>
      <c r="I190"/>
      <c r="J190"/>
      <c r="K190"/>
      <c r="L190"/>
      <c r="M190"/>
      <c r="N190"/>
      <c r="O190"/>
      <c r="P190">
        <v>26</v>
      </c>
      <c r="Q190"/>
      <c r="R190"/>
      <c r="S190"/>
      <c r="T190"/>
      <c r="U190">
        <v>0</v>
      </c>
      <c r="V190"/>
      <c r="W190"/>
      <c r="X190"/>
      <c r="Y190"/>
      <c r="Z190"/>
      <c r="AA190">
        <v>41</v>
      </c>
      <c r="AB190">
        <v>0</v>
      </c>
      <c r="AC190">
        <v>41</v>
      </c>
      <c r="AD190">
        <v>258</v>
      </c>
      <c r="AE190">
        <v>0</v>
      </c>
      <c r="AF190">
        <v>258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>
        <v>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 s="20" t="s">
        <v>189</v>
      </c>
      <c r="BY190" s="22">
        <v>31</v>
      </c>
    </row>
    <row r="191" spans="1:77" ht="14.4" x14ac:dyDescent="0.3">
      <c r="A191" t="s">
        <v>77</v>
      </c>
      <c r="B191" t="s">
        <v>78</v>
      </c>
      <c r="C191" s="20" t="s">
        <v>150</v>
      </c>
      <c r="E191">
        <v>0</v>
      </c>
      <c r="F191">
        <v>0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>
        <v>0</v>
      </c>
      <c r="AD191"/>
      <c r="AE191"/>
      <c r="AF191">
        <v>0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>
        <v>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 s="20" t="s">
        <v>189</v>
      </c>
      <c r="BY191" s="22">
        <v>31</v>
      </c>
    </row>
    <row r="192" spans="1:77" ht="14.4" x14ac:dyDescent="0.3">
      <c r="A192" t="s">
        <v>83</v>
      </c>
      <c r="B192" t="s">
        <v>78</v>
      </c>
      <c r="C192" s="20" t="s">
        <v>152</v>
      </c>
      <c r="E192">
        <v>20</v>
      </c>
      <c r="F192">
        <v>20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>
        <v>0</v>
      </c>
      <c r="AD192"/>
      <c r="AE192"/>
      <c r="AF192">
        <v>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>
        <v>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 s="20" t="s">
        <v>189</v>
      </c>
      <c r="BY192" s="22">
        <v>31</v>
      </c>
    </row>
    <row r="193" spans="1:77" ht="14.4" x14ac:dyDescent="0.3">
      <c r="A193" t="s">
        <v>108</v>
      </c>
      <c r="B193" t="s">
        <v>90</v>
      </c>
      <c r="C193" s="20" t="s">
        <v>152</v>
      </c>
      <c r="E193">
        <v>10</v>
      </c>
      <c r="F193">
        <v>10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>
        <v>0</v>
      </c>
      <c r="AD193"/>
      <c r="AE193"/>
      <c r="AF193">
        <v>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>
        <v>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 s="20" t="s">
        <v>189</v>
      </c>
      <c r="BY193" s="22">
        <v>31</v>
      </c>
    </row>
    <row r="194" spans="1:77" ht="14.4" x14ac:dyDescent="0.3">
      <c r="A194" t="s">
        <v>83</v>
      </c>
      <c r="B194" t="s">
        <v>78</v>
      </c>
      <c r="C194" s="20" t="s">
        <v>152</v>
      </c>
      <c r="E194">
        <v>14</v>
      </c>
      <c r="F194">
        <v>130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>
        <v>0</v>
      </c>
      <c r="AD194"/>
      <c r="AE194"/>
      <c r="AF194">
        <v>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>
        <v>2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 s="20" t="s">
        <v>189</v>
      </c>
      <c r="BY194" s="22">
        <v>31</v>
      </c>
    </row>
    <row r="195" spans="1:77" ht="14.4" x14ac:dyDescent="0.3">
      <c r="A195" t="s">
        <v>100</v>
      </c>
      <c r="B195" t="s">
        <v>90</v>
      </c>
      <c r="C195" s="20" t="s">
        <v>150</v>
      </c>
      <c r="E195">
        <v>49</v>
      </c>
      <c r="F195">
        <v>120</v>
      </c>
      <c r="G195"/>
      <c r="H195"/>
      <c r="I195"/>
      <c r="J195">
        <v>29114</v>
      </c>
      <c r="K195"/>
      <c r="L195"/>
      <c r="M195"/>
      <c r="N195"/>
      <c r="O195"/>
      <c r="P195">
        <v>704</v>
      </c>
      <c r="Q195"/>
      <c r="R195"/>
      <c r="S195"/>
      <c r="T195"/>
      <c r="U195">
        <v>0</v>
      </c>
      <c r="V195"/>
      <c r="W195"/>
      <c r="X195"/>
      <c r="Y195"/>
      <c r="Z195"/>
      <c r="AA195">
        <v>720</v>
      </c>
      <c r="AB195">
        <v>2</v>
      </c>
      <c r="AC195">
        <v>722</v>
      </c>
      <c r="AD195">
        <v>720</v>
      </c>
      <c r="AE195">
        <v>6</v>
      </c>
      <c r="AF195">
        <v>726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>
        <v>51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 s="20" t="s">
        <v>189</v>
      </c>
      <c r="BY195" s="22">
        <v>31</v>
      </c>
    </row>
    <row r="196" spans="1:77" ht="14.4" x14ac:dyDescent="0.3">
      <c r="A196" t="s">
        <v>77</v>
      </c>
      <c r="B196" t="s">
        <v>78</v>
      </c>
      <c r="C196" s="20" t="s">
        <v>150</v>
      </c>
      <c r="E196">
        <v>40</v>
      </c>
      <c r="F196">
        <v>96</v>
      </c>
      <c r="G196"/>
      <c r="H196"/>
      <c r="I196"/>
      <c r="J196">
        <v>24931</v>
      </c>
      <c r="K196"/>
      <c r="L196"/>
      <c r="M196"/>
      <c r="N196"/>
      <c r="O196"/>
      <c r="P196">
        <v>954</v>
      </c>
      <c r="Q196"/>
      <c r="R196"/>
      <c r="S196"/>
      <c r="T196"/>
      <c r="U196">
        <v>0</v>
      </c>
      <c r="V196"/>
      <c r="W196"/>
      <c r="X196"/>
      <c r="Y196"/>
      <c r="Z196"/>
      <c r="AA196">
        <v>71</v>
      </c>
      <c r="AB196">
        <v>0</v>
      </c>
      <c r="AC196">
        <v>71</v>
      </c>
      <c r="AD196">
        <v>954</v>
      </c>
      <c r="AE196">
        <v>0</v>
      </c>
      <c r="AF196">
        <v>954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>
        <v>51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 s="20" t="s">
        <v>189</v>
      </c>
      <c r="BY196" s="22">
        <v>31</v>
      </c>
    </row>
    <row r="197" spans="1:77" ht="14.4" x14ac:dyDescent="0.3">
      <c r="A197" t="s">
        <v>83</v>
      </c>
      <c r="B197" t="s">
        <v>90</v>
      </c>
      <c r="C197" s="20" t="s">
        <v>150</v>
      </c>
      <c r="E197">
        <v>128</v>
      </c>
      <c r="F197">
        <v>194</v>
      </c>
      <c r="G197"/>
      <c r="H197"/>
      <c r="I197"/>
      <c r="J197">
        <v>17625</v>
      </c>
      <c r="K197"/>
      <c r="L197"/>
      <c r="M197"/>
      <c r="N197"/>
      <c r="O197"/>
      <c r="P197">
        <v>316</v>
      </c>
      <c r="Q197"/>
      <c r="R197"/>
      <c r="S197"/>
      <c r="T197"/>
      <c r="U197">
        <v>0</v>
      </c>
      <c r="V197"/>
      <c r="W197"/>
      <c r="X197"/>
      <c r="Y197"/>
      <c r="Z197"/>
      <c r="AA197">
        <v>316</v>
      </c>
      <c r="AB197">
        <v>0</v>
      </c>
      <c r="AC197">
        <v>316</v>
      </c>
      <c r="AD197">
        <v>316</v>
      </c>
      <c r="AE197">
        <v>0</v>
      </c>
      <c r="AF197">
        <v>316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>
        <v>90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 s="20" t="s">
        <v>189</v>
      </c>
      <c r="BY197" s="22">
        <v>31</v>
      </c>
    </row>
    <row r="198" spans="1:77" ht="14.4" x14ac:dyDescent="0.3">
      <c r="A198" t="s">
        <v>83</v>
      </c>
      <c r="B198" t="s">
        <v>90</v>
      </c>
      <c r="C198" s="20" t="s">
        <v>150</v>
      </c>
      <c r="E198">
        <v>24</v>
      </c>
      <c r="F198">
        <v>35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>
        <v>0</v>
      </c>
      <c r="AD198"/>
      <c r="AE198"/>
      <c r="AF198">
        <v>0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>
        <v>1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 s="20" t="s">
        <v>189</v>
      </c>
      <c r="BY198" s="22">
        <v>31</v>
      </c>
    </row>
    <row r="199" spans="1:77" ht="14.4" x14ac:dyDescent="0.3">
      <c r="A199" t="s">
        <v>89</v>
      </c>
      <c r="B199" t="s">
        <v>90</v>
      </c>
      <c r="C199" s="20" t="s">
        <v>151</v>
      </c>
      <c r="E199">
        <v>17</v>
      </c>
      <c r="F199">
        <v>40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>
        <v>0</v>
      </c>
      <c r="AD199"/>
      <c r="AE199"/>
      <c r="AF199">
        <v>0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>
        <v>50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 s="20" t="s">
        <v>189</v>
      </c>
      <c r="BY199" s="22">
        <v>31</v>
      </c>
    </row>
    <row r="200" spans="1:77" ht="14.4" x14ac:dyDescent="0.3">
      <c r="A200" t="s">
        <v>77</v>
      </c>
      <c r="B200" t="s">
        <v>78</v>
      </c>
      <c r="C200" s="20" t="s">
        <v>150</v>
      </c>
      <c r="E200">
        <v>1</v>
      </c>
      <c r="F200">
        <v>1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>
        <v>0</v>
      </c>
      <c r="AD200"/>
      <c r="AE200"/>
      <c r="AF200">
        <v>0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>
        <v>2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 s="20" t="s">
        <v>189</v>
      </c>
      <c r="BY200" s="22">
        <v>31</v>
      </c>
    </row>
    <row r="201" spans="1:77" ht="14.4" x14ac:dyDescent="0.3">
      <c r="A201" t="s">
        <v>108</v>
      </c>
      <c r="B201" t="s">
        <v>90</v>
      </c>
      <c r="C201" s="20" t="s">
        <v>152</v>
      </c>
      <c r="E201">
        <v>10</v>
      </c>
      <c r="F201">
        <v>24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>
        <v>0</v>
      </c>
      <c r="AD201"/>
      <c r="AE201"/>
      <c r="AF201">
        <v>0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>
        <v>3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 s="20" t="s">
        <v>189</v>
      </c>
      <c r="BY201" s="22">
        <v>31</v>
      </c>
    </row>
    <row r="202" spans="1:77" ht="14.4" x14ac:dyDescent="0.3">
      <c r="A202" t="s">
        <v>89</v>
      </c>
      <c r="B202" t="s">
        <v>78</v>
      </c>
      <c r="C202" s="20" t="s">
        <v>152</v>
      </c>
      <c r="E202">
        <v>8</v>
      </c>
      <c r="F202">
        <v>14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>
        <v>0</v>
      </c>
      <c r="AD202"/>
      <c r="AE202"/>
      <c r="AF202">
        <v>0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>
        <v>6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 s="20" t="s">
        <v>189</v>
      </c>
      <c r="BY202" s="22">
        <v>31</v>
      </c>
    </row>
    <row r="203" spans="1:77" ht="14.4" x14ac:dyDescent="0.3">
      <c r="A203" t="s">
        <v>96</v>
      </c>
      <c r="B203" t="s">
        <v>97</v>
      </c>
      <c r="C203" s="20" t="s">
        <v>152</v>
      </c>
      <c r="E203">
        <v>7</v>
      </c>
      <c r="F203">
        <v>14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>
        <v>0</v>
      </c>
      <c r="AD203"/>
      <c r="AE203"/>
      <c r="AF203">
        <v>0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>
        <v>3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 s="20" t="s">
        <v>189</v>
      </c>
      <c r="BY203" s="22">
        <v>31</v>
      </c>
    </row>
    <row r="204" spans="1:77" ht="14.4" x14ac:dyDescent="0.3">
      <c r="A204" t="s">
        <v>96</v>
      </c>
      <c r="B204" t="s">
        <v>78</v>
      </c>
      <c r="C204" s="20" t="s">
        <v>153</v>
      </c>
      <c r="E204">
        <v>32</v>
      </c>
      <c r="F204">
        <v>31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>
        <v>0</v>
      </c>
      <c r="AD204"/>
      <c r="AE204"/>
      <c r="AF204">
        <v>0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>
        <v>1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 s="20" t="s">
        <v>189</v>
      </c>
      <c r="BY204" s="22">
        <v>31</v>
      </c>
    </row>
    <row r="205" spans="1:77" ht="14.4" x14ac:dyDescent="0.3">
      <c r="A205" t="s">
        <v>100</v>
      </c>
      <c r="B205" t="s">
        <v>78</v>
      </c>
      <c r="C205" s="20" t="s">
        <v>154</v>
      </c>
      <c r="E205">
        <v>6</v>
      </c>
      <c r="F205">
        <v>12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>
        <v>0</v>
      </c>
      <c r="AD205"/>
      <c r="AE205"/>
      <c r="AF205">
        <v>0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>
        <v>2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 s="20" t="s">
        <v>189</v>
      </c>
      <c r="BY205" s="22">
        <v>31</v>
      </c>
    </row>
    <row r="206" spans="1:77" ht="14.4" x14ac:dyDescent="0.3">
      <c r="A206" t="s">
        <v>83</v>
      </c>
      <c r="B206" t="s">
        <v>78</v>
      </c>
      <c r="C206" s="20" t="s">
        <v>154</v>
      </c>
      <c r="E206">
        <v>9</v>
      </c>
      <c r="F206">
        <v>14</v>
      </c>
      <c r="G206"/>
      <c r="H206"/>
      <c r="I206"/>
      <c r="J206">
        <v>799</v>
      </c>
      <c r="K206"/>
      <c r="L206"/>
      <c r="M206"/>
      <c r="N206"/>
      <c r="O206"/>
      <c r="P206">
        <v>14</v>
      </c>
      <c r="Q206"/>
      <c r="R206"/>
      <c r="S206"/>
      <c r="T206"/>
      <c r="U206">
        <v>0</v>
      </c>
      <c r="V206"/>
      <c r="W206"/>
      <c r="X206"/>
      <c r="Y206"/>
      <c r="Z206"/>
      <c r="AA206">
        <v>1</v>
      </c>
      <c r="AB206">
        <v>1</v>
      </c>
      <c r="AC206">
        <v>2</v>
      </c>
      <c r="AD206">
        <v>14</v>
      </c>
      <c r="AE206">
        <v>14</v>
      </c>
      <c r="AF206">
        <v>28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>
        <v>6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 s="20" t="s">
        <v>189</v>
      </c>
      <c r="BY206" s="22">
        <v>31</v>
      </c>
    </row>
    <row r="207" spans="1:77" ht="14.4" x14ac:dyDescent="0.3">
      <c r="A207" t="s">
        <v>96</v>
      </c>
      <c r="B207" t="s">
        <v>78</v>
      </c>
      <c r="C207" s="20" t="s">
        <v>154</v>
      </c>
      <c r="E207">
        <v>9</v>
      </c>
      <c r="F207">
        <v>12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>
        <v>0</v>
      </c>
      <c r="AD207"/>
      <c r="AE207"/>
      <c r="AF207">
        <v>0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>
        <v>0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 s="20" t="s">
        <v>189</v>
      </c>
      <c r="BY207" s="22">
        <v>31</v>
      </c>
    </row>
    <row r="208" spans="1:77" ht="14.4" x14ac:dyDescent="0.3">
      <c r="A208" t="s">
        <v>89</v>
      </c>
      <c r="B208" t="s">
        <v>78</v>
      </c>
      <c r="C208" s="20" t="s">
        <v>152</v>
      </c>
      <c r="E208">
        <v>14</v>
      </c>
      <c r="F208">
        <v>40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>
        <v>0</v>
      </c>
      <c r="AD208"/>
      <c r="AE208"/>
      <c r="AF208">
        <v>0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>
        <v>11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 s="20" t="s">
        <v>189</v>
      </c>
      <c r="BY208" s="22">
        <v>31</v>
      </c>
    </row>
    <row r="209" spans="1:77" ht="14.4" x14ac:dyDescent="0.3">
      <c r="A209" t="s">
        <v>96</v>
      </c>
      <c r="B209" t="s">
        <v>78</v>
      </c>
      <c r="C209" s="20" t="s">
        <v>154</v>
      </c>
      <c r="E209">
        <v>16</v>
      </c>
      <c r="F209">
        <v>20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>
        <v>0</v>
      </c>
      <c r="AD209"/>
      <c r="AE209"/>
      <c r="AF209">
        <v>0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>
        <v>2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 s="20" t="s">
        <v>189</v>
      </c>
      <c r="BY209" s="22">
        <v>31</v>
      </c>
    </row>
    <row r="210" spans="1:77" ht="14.4" x14ac:dyDescent="0.3">
      <c r="A210" t="s">
        <v>77</v>
      </c>
      <c r="B210" t="s">
        <v>78</v>
      </c>
      <c r="C210" s="20" t="s">
        <v>150</v>
      </c>
      <c r="E210">
        <v>60</v>
      </c>
      <c r="F210">
        <v>100</v>
      </c>
      <c r="G210"/>
      <c r="H210"/>
      <c r="I210"/>
      <c r="J210">
        <v>8000</v>
      </c>
      <c r="K210"/>
      <c r="L210"/>
      <c r="M210"/>
      <c r="N210"/>
      <c r="O210"/>
      <c r="P210">
        <v>30</v>
      </c>
      <c r="Q210"/>
      <c r="R210"/>
      <c r="S210"/>
      <c r="T210"/>
      <c r="U210"/>
      <c r="V210"/>
      <c r="W210"/>
      <c r="X210"/>
      <c r="Y210"/>
      <c r="Z210"/>
      <c r="AA210">
        <v>0</v>
      </c>
      <c r="AB210">
        <v>30</v>
      </c>
      <c r="AC210">
        <v>30</v>
      </c>
      <c r="AD210">
        <v>0</v>
      </c>
      <c r="AE210">
        <v>30</v>
      </c>
      <c r="AF210">
        <v>30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>
        <v>18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 s="20" t="s">
        <v>189</v>
      </c>
      <c r="BY210" s="22">
        <v>31</v>
      </c>
    </row>
    <row r="211" spans="1:77" ht="14.4" x14ac:dyDescent="0.3">
      <c r="A211" t="s">
        <v>83</v>
      </c>
      <c r="B211" t="s">
        <v>78</v>
      </c>
      <c r="C211" s="20" t="s">
        <v>152</v>
      </c>
      <c r="E211">
        <v>7</v>
      </c>
      <c r="F211">
        <v>21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>
        <v>0</v>
      </c>
      <c r="AD211"/>
      <c r="AE211"/>
      <c r="AF211">
        <v>0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>
        <v>11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 s="20" t="s">
        <v>189</v>
      </c>
      <c r="BY211" s="22">
        <v>31</v>
      </c>
    </row>
    <row r="212" spans="1:77" ht="14.4" x14ac:dyDescent="0.3">
      <c r="A212" t="s">
        <v>96</v>
      </c>
      <c r="B212" t="s">
        <v>97</v>
      </c>
      <c r="C212" s="20" t="s">
        <v>151</v>
      </c>
      <c r="E212">
        <v>7</v>
      </c>
      <c r="F212">
        <v>13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>
        <v>0</v>
      </c>
      <c r="AD212"/>
      <c r="AE212"/>
      <c r="AF212">
        <v>0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>
        <v>5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 s="20" t="s">
        <v>189</v>
      </c>
      <c r="BY212" s="22">
        <v>31</v>
      </c>
    </row>
    <row r="213" spans="1:77" ht="14.4" x14ac:dyDescent="0.3">
      <c r="A213" t="s">
        <v>100</v>
      </c>
      <c r="B213" t="s">
        <v>97</v>
      </c>
      <c r="C213" s="20" t="s">
        <v>150</v>
      </c>
      <c r="E213">
        <v>0</v>
      </c>
      <c r="F213">
        <v>0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>
        <v>0</v>
      </c>
      <c r="AD213"/>
      <c r="AE213"/>
      <c r="AF213">
        <v>0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>
        <v>28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 s="20" t="s">
        <v>189</v>
      </c>
      <c r="BY213" s="22">
        <v>31</v>
      </c>
    </row>
    <row r="214" spans="1:77" ht="14.4" x14ac:dyDescent="0.3">
      <c r="A214" t="s">
        <v>96</v>
      </c>
      <c r="B214" t="s">
        <v>97</v>
      </c>
      <c r="C214" s="20" t="s">
        <v>150</v>
      </c>
      <c r="E214">
        <v>94</v>
      </c>
      <c r="F214">
        <v>120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>
        <v>0</v>
      </c>
      <c r="AD214"/>
      <c r="AE214"/>
      <c r="AF214">
        <v>0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>
        <v>91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 s="20" t="s">
        <v>189</v>
      </c>
      <c r="BY214" s="22">
        <v>31</v>
      </c>
    </row>
    <row r="215" spans="1:77" ht="14.4" x14ac:dyDescent="0.3">
      <c r="A215" t="s">
        <v>77</v>
      </c>
      <c r="B215" t="s">
        <v>78</v>
      </c>
      <c r="C215" s="20" t="s">
        <v>150</v>
      </c>
      <c r="E215">
        <v>15</v>
      </c>
      <c r="F215">
        <v>30</v>
      </c>
      <c r="G215"/>
      <c r="H215"/>
      <c r="I215"/>
      <c r="J215">
        <v>3</v>
      </c>
      <c r="K215"/>
      <c r="L215"/>
      <c r="M215"/>
      <c r="N215"/>
      <c r="O215"/>
      <c r="P215">
        <v>104</v>
      </c>
      <c r="Q215"/>
      <c r="R215"/>
      <c r="S215"/>
      <c r="T215"/>
      <c r="U215">
        <v>1</v>
      </c>
      <c r="V215"/>
      <c r="W215"/>
      <c r="X215"/>
      <c r="Y215"/>
      <c r="Z215"/>
      <c r="AA215">
        <v>11</v>
      </c>
      <c r="AB215">
        <v>0</v>
      </c>
      <c r="AC215">
        <v>11</v>
      </c>
      <c r="AD215">
        <v>78</v>
      </c>
      <c r="AE215">
        <v>0</v>
      </c>
      <c r="AF215">
        <v>78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>
        <v>28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 s="20" t="s">
        <v>189</v>
      </c>
      <c r="BY215" s="22">
        <v>31</v>
      </c>
    </row>
    <row r="216" spans="1:77" ht="14.4" x14ac:dyDescent="0.3">
      <c r="A216" t="s">
        <v>83</v>
      </c>
      <c r="B216" t="s">
        <v>78</v>
      </c>
      <c r="C216" s="20" t="s">
        <v>152</v>
      </c>
      <c r="E216">
        <v>0</v>
      </c>
      <c r="F216">
        <v>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>
        <v>0</v>
      </c>
      <c r="AD216"/>
      <c r="AE216"/>
      <c r="AF216">
        <v>0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>
        <v>0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 s="20" t="s">
        <v>189</v>
      </c>
      <c r="BY216" s="22">
        <v>31</v>
      </c>
    </row>
    <row r="217" spans="1:77" ht="14.4" x14ac:dyDescent="0.3">
      <c r="A217" t="s">
        <v>100</v>
      </c>
      <c r="B217" t="s">
        <v>78</v>
      </c>
      <c r="C217" s="20" t="s">
        <v>150</v>
      </c>
      <c r="E217">
        <v>8</v>
      </c>
      <c r="F217">
        <v>8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>
        <v>0</v>
      </c>
      <c r="AD217"/>
      <c r="AE217"/>
      <c r="AF217">
        <v>0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>
        <v>0</v>
      </c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 s="20" t="s">
        <v>189</v>
      </c>
      <c r="BY217" s="22">
        <v>31</v>
      </c>
    </row>
    <row r="218" spans="1:77" ht="14.4" x14ac:dyDescent="0.3">
      <c r="A218" t="s">
        <v>96</v>
      </c>
      <c r="B218" t="s">
        <v>97</v>
      </c>
      <c r="C218" s="20" t="s">
        <v>153</v>
      </c>
      <c r="E218">
        <v>0</v>
      </c>
      <c r="F218">
        <v>0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>
        <v>0</v>
      </c>
      <c r="AD218"/>
      <c r="AE218"/>
      <c r="AF218">
        <v>0</v>
      </c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>
        <v>14</v>
      </c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 s="20" t="s">
        <v>189</v>
      </c>
      <c r="BY218" s="22">
        <v>31</v>
      </c>
    </row>
    <row r="219" spans="1:77" ht="14.4" x14ac:dyDescent="0.3">
      <c r="A219" t="s">
        <v>96</v>
      </c>
      <c r="B219" t="s">
        <v>78</v>
      </c>
      <c r="C219" s="20" t="s">
        <v>150</v>
      </c>
      <c r="E219">
        <v>19</v>
      </c>
      <c r="F219">
        <v>14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>
        <v>0</v>
      </c>
      <c r="AD219"/>
      <c r="AE219"/>
      <c r="AF219">
        <v>0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>
        <v>14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 s="20" t="s">
        <v>189</v>
      </c>
      <c r="BY219" s="22">
        <v>31</v>
      </c>
    </row>
    <row r="220" spans="1:77" ht="14.4" x14ac:dyDescent="0.3">
      <c r="A220" t="s">
        <v>77</v>
      </c>
      <c r="B220" t="s">
        <v>78</v>
      </c>
      <c r="C220" s="20" t="s">
        <v>150</v>
      </c>
      <c r="E220">
        <v>17</v>
      </c>
      <c r="F220">
        <v>34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>
        <v>0</v>
      </c>
      <c r="AD220"/>
      <c r="AE220"/>
      <c r="AF220">
        <v>0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>
        <v>1</v>
      </c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 s="20" t="s">
        <v>189</v>
      </c>
      <c r="BY220" s="22">
        <v>31</v>
      </c>
    </row>
    <row r="221" spans="1:77" ht="14.4" x14ac:dyDescent="0.3">
      <c r="A221" t="s">
        <v>83</v>
      </c>
      <c r="B221" t="s">
        <v>78</v>
      </c>
      <c r="C221" s="20" t="s">
        <v>150</v>
      </c>
      <c r="E221">
        <v>12</v>
      </c>
      <c r="F221">
        <v>30</v>
      </c>
      <c r="G221"/>
      <c r="H221"/>
      <c r="I221"/>
      <c r="J221">
        <v>8619</v>
      </c>
      <c r="K221"/>
      <c r="L221"/>
      <c r="M221"/>
      <c r="N221"/>
      <c r="O221"/>
      <c r="P221">
        <v>20</v>
      </c>
      <c r="Q221"/>
      <c r="R221"/>
      <c r="S221"/>
      <c r="T221"/>
      <c r="U221">
        <v>0</v>
      </c>
      <c r="V221"/>
      <c r="W221"/>
      <c r="X221"/>
      <c r="Y221"/>
      <c r="Z221"/>
      <c r="AA221">
        <v>31</v>
      </c>
      <c r="AB221">
        <v>0</v>
      </c>
      <c r="AC221">
        <v>31</v>
      </c>
      <c r="AD221">
        <v>31</v>
      </c>
      <c r="AE221">
        <v>0</v>
      </c>
      <c r="AF221">
        <v>31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>
        <v>12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 s="20" t="s">
        <v>189</v>
      </c>
      <c r="BY221" s="22">
        <v>31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zoomScale="80" zoomScaleNormal="80" zoomScaleSheetLayoutView="50" zoomScalePageLayoutView="30" workbookViewId="0">
      <selection activeCell="K3" sqref="K3"/>
    </sheetView>
  </sheetViews>
  <sheetFormatPr baseColWidth="10" defaultColWidth="0" defaultRowHeight="13.8" zeroHeight="1" x14ac:dyDescent="0.25"/>
  <cols>
    <col min="1" max="4" width="11.44140625" style="3" customWidth="1"/>
    <col min="5" max="5" width="13.77734375" style="3" bestFit="1" customWidth="1"/>
    <col min="6" max="6" width="16.21875" style="3" bestFit="1" customWidth="1"/>
    <col min="7" max="7" width="14.77734375" style="3" bestFit="1" customWidth="1"/>
    <col min="8" max="8" width="11.5546875" style="3" bestFit="1" customWidth="1"/>
    <col min="9" max="9" width="14.77734375" style="3" bestFit="1" customWidth="1"/>
    <col min="10" max="10" width="11.5546875" style="3" bestFit="1" customWidth="1"/>
    <col min="11" max="11" width="14.77734375" style="3" bestFit="1" customWidth="1"/>
    <col min="12" max="13" width="5.77734375" style="3" customWidth="1"/>
    <col min="14" max="16" width="11.44140625" style="3" customWidth="1"/>
    <col min="17" max="16384" width="11.44140625" style="3" hidden="1"/>
  </cols>
  <sheetData>
    <row r="1" spans="4:13" ht="14.4" thickBot="1" x14ac:dyDescent="0.3"/>
    <row r="2" spans="4:13" x14ac:dyDescent="0.25">
      <c r="D2" s="4"/>
      <c r="E2" s="5"/>
      <c r="F2" s="5"/>
      <c r="G2" s="5"/>
      <c r="H2" s="5"/>
      <c r="I2" s="5"/>
      <c r="J2" s="5"/>
      <c r="K2" s="5"/>
      <c r="L2" s="5"/>
      <c r="M2" s="6"/>
    </row>
    <row r="3" spans="4:13" x14ac:dyDescent="0.25">
      <c r="D3" s="7"/>
      <c r="E3" s="8"/>
      <c r="F3" s="8"/>
      <c r="G3" s="8"/>
      <c r="H3" s="8"/>
      <c r="I3" s="8"/>
      <c r="J3" s="8"/>
      <c r="K3" s="8"/>
      <c r="L3" s="8"/>
      <c r="M3" s="9"/>
    </row>
    <row r="4" spans="4:13" ht="14.4" thickBot="1" x14ac:dyDescent="0.3">
      <c r="D4" s="10"/>
      <c r="E4" s="11"/>
      <c r="F4" s="11"/>
      <c r="G4" s="11"/>
      <c r="H4" s="11"/>
      <c r="I4" s="11"/>
      <c r="J4" s="11"/>
      <c r="K4" s="11"/>
      <c r="L4" s="11"/>
      <c r="M4" s="12"/>
    </row>
    <row r="5" spans="4:13" x14ac:dyDescent="0.25">
      <c r="D5" s="7"/>
      <c r="E5" s="8"/>
      <c r="F5" s="8"/>
      <c r="G5" s="8"/>
      <c r="H5" s="8"/>
      <c r="I5" s="8"/>
      <c r="J5" s="8"/>
      <c r="K5" s="8"/>
      <c r="L5" s="8"/>
      <c r="M5" s="9"/>
    </row>
    <row r="6" spans="4:13" x14ac:dyDescent="0.25">
      <c r="D6" s="7"/>
      <c r="E6" s="8"/>
      <c r="F6" s="8"/>
      <c r="G6" s="8"/>
      <c r="H6" s="8"/>
      <c r="I6" s="8"/>
      <c r="J6" s="8"/>
      <c r="K6" s="8"/>
      <c r="L6" s="8"/>
      <c r="M6" s="9"/>
    </row>
    <row r="7" spans="4:13" x14ac:dyDescent="0.25">
      <c r="D7" s="7"/>
      <c r="E7" s="8"/>
      <c r="F7" s="8"/>
      <c r="G7" s="8"/>
      <c r="H7" s="8"/>
      <c r="I7" s="8"/>
      <c r="J7" s="8"/>
      <c r="K7" s="8"/>
      <c r="L7" s="8"/>
      <c r="M7" s="9"/>
    </row>
    <row r="8" spans="4:13" x14ac:dyDescent="0.25">
      <c r="D8" s="7"/>
      <c r="E8" s="8"/>
      <c r="F8" s="8"/>
      <c r="G8" s="8"/>
      <c r="H8" s="8"/>
      <c r="I8" s="8"/>
      <c r="J8" s="8"/>
      <c r="K8" s="8"/>
      <c r="L8" s="8"/>
      <c r="M8" s="9"/>
    </row>
    <row r="9" spans="4:13" x14ac:dyDescent="0.25">
      <c r="D9" s="7"/>
      <c r="E9" s="8"/>
      <c r="F9" s="8"/>
      <c r="G9" s="8"/>
      <c r="H9" s="8"/>
      <c r="I9" s="8"/>
      <c r="J9" s="8"/>
      <c r="K9" s="8"/>
      <c r="L9" s="8"/>
      <c r="M9" s="9"/>
    </row>
    <row r="10" spans="4:13" x14ac:dyDescent="0.25">
      <c r="D10" s="7"/>
      <c r="E10" s="17"/>
      <c r="F10" s="13"/>
      <c r="G10" s="13"/>
      <c r="H10" s="8"/>
      <c r="I10" s="8"/>
      <c r="J10" s="8"/>
      <c r="K10" s="8"/>
      <c r="L10" s="8"/>
      <c r="M10" s="9"/>
    </row>
    <row r="11" spans="4:13" x14ac:dyDescent="0.25">
      <c r="D11" s="7"/>
      <c r="E11" s="18" t="s">
        <v>148</v>
      </c>
      <c r="F11" s="19" t="s">
        <v>155</v>
      </c>
      <c r="G11" s="19" t="s">
        <v>156</v>
      </c>
      <c r="H11" s="8"/>
      <c r="I11" s="8"/>
      <c r="J11" s="8"/>
      <c r="K11" s="8"/>
      <c r="L11" s="8"/>
      <c r="M11" s="9"/>
    </row>
    <row r="12" spans="4:13" x14ac:dyDescent="0.25">
      <c r="D12" s="7"/>
      <c r="E12" s="19" t="s">
        <v>78</v>
      </c>
      <c r="F12" s="28">
        <v>157</v>
      </c>
      <c r="G12" s="28">
        <v>31</v>
      </c>
      <c r="H12" s="8"/>
      <c r="I12" s="8"/>
      <c r="J12" s="8"/>
      <c r="K12" s="8"/>
      <c r="L12" s="8"/>
      <c r="M12" s="9"/>
    </row>
    <row r="13" spans="4:13" x14ac:dyDescent="0.25">
      <c r="D13" s="7"/>
      <c r="E13" s="19" t="s">
        <v>90</v>
      </c>
      <c r="F13" s="28">
        <v>1324</v>
      </c>
      <c r="G13" s="28">
        <v>2</v>
      </c>
      <c r="H13" s="8"/>
      <c r="I13" s="8"/>
      <c r="J13" s="8"/>
      <c r="K13" s="8"/>
      <c r="L13" s="8"/>
      <c r="M13" s="9"/>
    </row>
    <row r="14" spans="4:13" x14ac:dyDescent="0.25">
      <c r="D14" s="7"/>
      <c r="E14" s="19" t="s">
        <v>97</v>
      </c>
      <c r="F14" s="28">
        <v>232</v>
      </c>
      <c r="G14" s="28">
        <v>12</v>
      </c>
      <c r="H14" s="8"/>
      <c r="I14" s="8"/>
      <c r="J14" s="8"/>
      <c r="K14" s="8"/>
      <c r="L14" s="8"/>
      <c r="M14" s="9"/>
    </row>
    <row r="15" spans="4:13" x14ac:dyDescent="0.25">
      <c r="D15" s="7"/>
      <c r="E15" s="19" t="s">
        <v>147</v>
      </c>
      <c r="F15" s="28">
        <v>1713</v>
      </c>
      <c r="G15" s="28">
        <v>45</v>
      </c>
      <c r="H15" s="8"/>
      <c r="I15" s="8"/>
      <c r="J15" s="8"/>
      <c r="K15" s="8"/>
      <c r="L15" s="8"/>
      <c r="M15" s="9"/>
    </row>
    <row r="16" spans="4:13" x14ac:dyDescent="0.25">
      <c r="D16" s="7"/>
      <c r="E16" s="17"/>
      <c r="F16" s="13"/>
      <c r="G16" s="13"/>
      <c r="H16" s="8"/>
      <c r="I16" s="8"/>
      <c r="J16" s="8"/>
      <c r="K16" s="8"/>
      <c r="L16" s="8"/>
      <c r="M16" s="9"/>
    </row>
    <row r="17" spans="4:13" x14ac:dyDescent="0.25">
      <c r="D17" s="7"/>
      <c r="E17" s="17"/>
      <c r="F17" s="13"/>
      <c r="G17" s="13"/>
      <c r="H17" s="8"/>
      <c r="I17" s="8"/>
      <c r="J17" s="8"/>
      <c r="K17" s="8"/>
      <c r="L17" s="8"/>
      <c r="M17" s="9"/>
    </row>
    <row r="18" spans="4:13" x14ac:dyDescent="0.25">
      <c r="D18" s="7"/>
      <c r="E18" s="17"/>
      <c r="F18" s="13"/>
      <c r="G18" s="13"/>
      <c r="H18" s="8"/>
      <c r="I18" s="8"/>
      <c r="J18" s="8"/>
      <c r="K18" s="8"/>
      <c r="L18" s="8"/>
      <c r="M18" s="9"/>
    </row>
    <row r="19" spans="4:13" x14ac:dyDescent="0.25">
      <c r="D19" s="7"/>
      <c r="E19" s="17"/>
      <c r="F19" s="13"/>
      <c r="G19" s="13"/>
      <c r="H19" s="8"/>
      <c r="I19" s="8"/>
      <c r="J19" s="8"/>
      <c r="K19" s="8"/>
      <c r="L19" s="8"/>
      <c r="M19" s="9"/>
    </row>
    <row r="20" spans="4:13" x14ac:dyDescent="0.25">
      <c r="D20" s="7"/>
      <c r="E20" s="17"/>
      <c r="F20" s="13"/>
      <c r="G20" s="13"/>
      <c r="H20" s="8"/>
      <c r="I20" s="8"/>
      <c r="J20" s="8"/>
      <c r="K20" s="8"/>
      <c r="L20" s="8"/>
      <c r="M20" s="9"/>
    </row>
    <row r="21" spans="4:13" x14ac:dyDescent="0.25">
      <c r="D21" s="7"/>
      <c r="E21" s="13"/>
      <c r="F21" s="13"/>
      <c r="G21" s="13"/>
      <c r="H21" s="8"/>
      <c r="I21" s="8"/>
      <c r="J21" s="8"/>
      <c r="K21" s="8"/>
      <c r="L21" s="8"/>
      <c r="M21" s="9"/>
    </row>
    <row r="22" spans="4:13" x14ac:dyDescent="0.25">
      <c r="D22" s="7"/>
      <c r="E22" s="13"/>
      <c r="F22" s="13"/>
      <c r="G22" s="13"/>
      <c r="H22" s="8"/>
      <c r="I22" s="8"/>
      <c r="J22" s="8"/>
      <c r="K22" s="8"/>
      <c r="L22" s="8"/>
      <c r="M22" s="9"/>
    </row>
    <row r="23" spans="4:13" x14ac:dyDescent="0.25">
      <c r="D23" s="7"/>
      <c r="E23" s="17"/>
      <c r="F23" s="13"/>
      <c r="G23" s="13"/>
      <c r="H23" s="8"/>
      <c r="I23" s="8"/>
      <c r="J23" s="8"/>
      <c r="K23" s="8"/>
      <c r="L23" s="8"/>
      <c r="M23" s="9"/>
    </row>
    <row r="24" spans="4:13" x14ac:dyDescent="0.25">
      <c r="D24" s="7"/>
      <c r="E24" s="18" t="s">
        <v>149</v>
      </c>
      <c r="F24" s="19" t="s">
        <v>155</v>
      </c>
      <c r="G24" s="19" t="s">
        <v>156</v>
      </c>
      <c r="H24" s="8"/>
      <c r="I24" s="8"/>
      <c r="J24" s="8"/>
      <c r="K24" s="8"/>
      <c r="L24" s="8"/>
      <c r="M24" s="9"/>
    </row>
    <row r="25" spans="4:13" x14ac:dyDescent="0.25">
      <c r="D25" s="7"/>
      <c r="E25" s="19" t="s">
        <v>154</v>
      </c>
      <c r="F25" s="28">
        <v>44</v>
      </c>
      <c r="G25" s="28">
        <v>1</v>
      </c>
      <c r="H25" s="8"/>
      <c r="I25" s="8"/>
      <c r="J25" s="8"/>
      <c r="K25" s="8"/>
      <c r="L25" s="8"/>
      <c r="M25" s="9"/>
    </row>
    <row r="26" spans="4:13" x14ac:dyDescent="0.25">
      <c r="D26" s="7"/>
      <c r="E26" s="19" t="s">
        <v>150</v>
      </c>
      <c r="F26" s="28">
        <v>1669</v>
      </c>
      <c r="G26" s="28">
        <v>44</v>
      </c>
      <c r="H26" s="8"/>
      <c r="I26" s="8"/>
      <c r="J26" s="8"/>
      <c r="K26" s="8"/>
      <c r="L26" s="8"/>
      <c r="M26" s="9"/>
    </row>
    <row r="27" spans="4:13" x14ac:dyDescent="0.25">
      <c r="D27" s="7"/>
      <c r="E27" s="19" t="s">
        <v>147</v>
      </c>
      <c r="F27" s="28">
        <v>1713</v>
      </c>
      <c r="G27" s="28">
        <v>45</v>
      </c>
      <c r="H27" s="8"/>
      <c r="I27" s="8"/>
      <c r="J27" s="8"/>
      <c r="K27" s="8"/>
      <c r="L27" s="8"/>
      <c r="M27" s="9"/>
    </row>
    <row r="28" spans="4:13" ht="14.4" x14ac:dyDescent="0.3">
      <c r="D28" s="7"/>
      <c r="E28"/>
      <c r="F28"/>
      <c r="G28"/>
      <c r="H28" s="8"/>
      <c r="I28" s="8"/>
      <c r="J28" s="8"/>
      <c r="K28" s="8"/>
      <c r="L28" s="8"/>
      <c r="M28" s="9"/>
    </row>
    <row r="29" spans="4:13" ht="14.4" x14ac:dyDescent="0.3">
      <c r="D29" s="7"/>
      <c r="E29"/>
      <c r="F29"/>
      <c r="G29"/>
      <c r="H29" s="8"/>
      <c r="I29" s="8"/>
      <c r="J29" s="8"/>
      <c r="K29" s="8"/>
      <c r="L29" s="8"/>
      <c r="M29" s="9"/>
    </row>
    <row r="30" spans="4:13" ht="14.4" x14ac:dyDescent="0.3">
      <c r="D30" s="7"/>
      <c r="E30"/>
      <c r="F30"/>
      <c r="G30"/>
      <c r="H30" s="8"/>
      <c r="I30" s="8"/>
      <c r="J30" s="8"/>
      <c r="K30" s="8"/>
      <c r="L30" s="8"/>
      <c r="M30" s="9"/>
    </row>
    <row r="31" spans="4:13" ht="14.4" x14ac:dyDescent="0.3">
      <c r="D31" s="7"/>
      <c r="E31"/>
      <c r="F31"/>
      <c r="G31"/>
      <c r="H31" s="8"/>
      <c r="I31" s="8"/>
      <c r="J31" s="8"/>
      <c r="K31" s="8"/>
      <c r="L31" s="8"/>
      <c r="M31" s="9"/>
    </row>
    <row r="32" spans="4:13" x14ac:dyDescent="0.25">
      <c r="D32" s="7"/>
      <c r="E32" s="17"/>
      <c r="F32" s="8"/>
      <c r="G32" s="8"/>
      <c r="H32" s="8"/>
      <c r="I32" s="8"/>
      <c r="J32" s="8"/>
      <c r="K32" s="8"/>
      <c r="L32" s="8"/>
      <c r="M32" s="9"/>
    </row>
    <row r="33" spans="4:13" x14ac:dyDescent="0.25">
      <c r="D33" s="7"/>
      <c r="E33" s="17"/>
      <c r="F33" s="8"/>
      <c r="G33" s="8"/>
      <c r="H33" s="8"/>
      <c r="I33" s="8"/>
      <c r="J33" s="8"/>
      <c r="K33" s="8"/>
      <c r="L33" s="8"/>
      <c r="M33" s="9"/>
    </row>
    <row r="34" spans="4:13" x14ac:dyDescent="0.25">
      <c r="D34" s="7"/>
      <c r="E34" s="17"/>
      <c r="F34" s="8"/>
      <c r="G34" s="8"/>
      <c r="H34" s="8"/>
      <c r="I34" s="8"/>
      <c r="J34" s="8"/>
      <c r="K34" s="8"/>
      <c r="L34" s="8"/>
      <c r="M34" s="9"/>
    </row>
    <row r="35" spans="4:13" x14ac:dyDescent="0.25">
      <c r="D35" s="7"/>
      <c r="E35" s="17"/>
      <c r="F35" s="8"/>
      <c r="G35" s="8"/>
      <c r="H35" s="8"/>
      <c r="I35" s="8"/>
      <c r="J35" s="8"/>
      <c r="K35" s="8"/>
      <c r="L35" s="8"/>
      <c r="M35" s="9"/>
    </row>
    <row r="36" spans="4:13" x14ac:dyDescent="0.25">
      <c r="D36" s="7"/>
      <c r="E36" s="13"/>
      <c r="F36" s="13"/>
      <c r="G36" s="13"/>
      <c r="H36" s="13"/>
      <c r="I36" s="13"/>
      <c r="J36" s="13"/>
      <c r="K36" s="13"/>
      <c r="L36" s="8"/>
      <c r="M36" s="9"/>
    </row>
    <row r="37" spans="4:13" x14ac:dyDescent="0.25">
      <c r="D37" s="7"/>
      <c r="E37" s="19"/>
      <c r="F37" s="18" t="s">
        <v>148</v>
      </c>
      <c r="G37" s="19"/>
      <c r="H37" s="19"/>
      <c r="I37" s="19"/>
      <c r="J37" s="19"/>
      <c r="K37" s="19"/>
      <c r="L37" s="8"/>
      <c r="M37" s="9"/>
    </row>
    <row r="38" spans="4:13" x14ac:dyDescent="0.25">
      <c r="D38" s="7"/>
      <c r="E38" s="19"/>
      <c r="F38" s="19" t="s">
        <v>78</v>
      </c>
      <c r="G38" s="19"/>
      <c r="H38" s="19" t="s">
        <v>90</v>
      </c>
      <c r="I38" s="19"/>
      <c r="J38" s="19" t="s">
        <v>97</v>
      </c>
      <c r="K38" s="19"/>
      <c r="L38" s="8"/>
      <c r="M38" s="9"/>
    </row>
    <row r="39" spans="4:13" x14ac:dyDescent="0.25">
      <c r="D39" s="7"/>
      <c r="E39" s="18" t="s">
        <v>149</v>
      </c>
      <c r="F39" s="19" t="s">
        <v>155</v>
      </c>
      <c r="G39" s="19" t="s">
        <v>156</v>
      </c>
      <c r="H39" s="19" t="s">
        <v>155</v>
      </c>
      <c r="I39" s="19" t="s">
        <v>156</v>
      </c>
      <c r="J39" s="19" t="s">
        <v>155</v>
      </c>
      <c r="K39" s="19" t="s">
        <v>156</v>
      </c>
      <c r="L39" s="8"/>
      <c r="M39" s="9"/>
    </row>
    <row r="40" spans="4:13" x14ac:dyDescent="0.25">
      <c r="D40" s="7"/>
      <c r="E40" s="19" t="s">
        <v>154</v>
      </c>
      <c r="F40" s="28">
        <v>44</v>
      </c>
      <c r="G40" s="28">
        <v>1</v>
      </c>
      <c r="H40" s="28"/>
      <c r="I40" s="28"/>
      <c r="J40" s="28"/>
      <c r="K40" s="28"/>
      <c r="L40" s="8"/>
      <c r="M40" s="9"/>
    </row>
    <row r="41" spans="4:13" x14ac:dyDescent="0.25">
      <c r="D41" s="7"/>
      <c r="E41" s="19" t="s">
        <v>150</v>
      </c>
      <c r="F41" s="28">
        <v>113</v>
      </c>
      <c r="G41" s="28">
        <v>30</v>
      </c>
      <c r="H41" s="28">
        <v>1324</v>
      </c>
      <c r="I41" s="28">
        <v>2</v>
      </c>
      <c r="J41" s="28">
        <v>232</v>
      </c>
      <c r="K41" s="28">
        <v>12</v>
      </c>
      <c r="L41" s="8"/>
      <c r="M41" s="9"/>
    </row>
    <row r="42" spans="4:13" x14ac:dyDescent="0.25">
      <c r="D42" s="7"/>
      <c r="E42" s="19" t="s">
        <v>147</v>
      </c>
      <c r="F42" s="28">
        <v>157</v>
      </c>
      <c r="G42" s="28">
        <v>31</v>
      </c>
      <c r="H42" s="28">
        <v>1324</v>
      </c>
      <c r="I42" s="28">
        <v>2</v>
      </c>
      <c r="J42" s="28">
        <v>232</v>
      </c>
      <c r="K42" s="28">
        <v>12</v>
      </c>
      <c r="L42" s="8"/>
      <c r="M42" s="9"/>
    </row>
    <row r="43" spans="4:13" ht="14.4" x14ac:dyDescent="0.3">
      <c r="D43" s="7"/>
      <c r="E43"/>
      <c r="F43"/>
      <c r="G43"/>
      <c r="H43"/>
      <c r="I43"/>
      <c r="J43"/>
      <c r="K43"/>
      <c r="L43" s="8"/>
      <c r="M43" s="9"/>
    </row>
    <row r="44" spans="4:13" ht="14.4" x14ac:dyDescent="0.3">
      <c r="D44" s="7"/>
      <c r="E44"/>
      <c r="F44"/>
      <c r="G44"/>
      <c r="H44"/>
      <c r="I44"/>
      <c r="J44"/>
      <c r="K44"/>
      <c r="L44" s="8"/>
      <c r="M44" s="9"/>
    </row>
    <row r="45" spans="4:13" ht="14.4" x14ac:dyDescent="0.3">
      <c r="D45" s="7"/>
      <c r="E45"/>
      <c r="F45"/>
      <c r="G45"/>
      <c r="H45"/>
      <c r="I45"/>
      <c r="J45"/>
      <c r="K45"/>
      <c r="L45" s="8"/>
      <c r="M45" s="9"/>
    </row>
    <row r="46" spans="4:13" ht="14.4" x14ac:dyDescent="0.3">
      <c r="D46" s="7"/>
      <c r="E46"/>
      <c r="F46"/>
      <c r="G46"/>
      <c r="H46"/>
      <c r="I46"/>
      <c r="J46"/>
      <c r="K46"/>
      <c r="L46" s="8"/>
      <c r="M46" s="9"/>
    </row>
    <row r="47" spans="4:13" x14ac:dyDescent="0.25">
      <c r="D47" s="7"/>
      <c r="E47" s="8"/>
      <c r="F47" s="8"/>
      <c r="G47" s="8"/>
      <c r="H47" s="8"/>
      <c r="I47" s="8"/>
      <c r="J47" s="8"/>
      <c r="K47" s="8"/>
      <c r="L47" s="8"/>
      <c r="M47" s="9"/>
    </row>
    <row r="48" spans="4:13" x14ac:dyDescent="0.25">
      <c r="D48" s="7"/>
      <c r="E48" s="8"/>
      <c r="F48" s="8"/>
      <c r="G48" s="8"/>
      <c r="H48" s="8"/>
      <c r="I48" s="8"/>
      <c r="J48" s="8"/>
      <c r="K48" s="8"/>
      <c r="L48" s="8"/>
      <c r="M48" s="9"/>
    </row>
    <row r="49" spans="4:13" ht="14.4" thickBot="1" x14ac:dyDescent="0.3">
      <c r="D49" s="10"/>
      <c r="E49" s="11"/>
      <c r="F49" s="11"/>
      <c r="G49" s="11"/>
      <c r="H49" s="11"/>
      <c r="I49" s="11"/>
      <c r="J49" s="11"/>
      <c r="K49" s="11"/>
      <c r="L49" s="11"/>
      <c r="M49" s="12"/>
    </row>
    <row r="50" spans="4:13" x14ac:dyDescent="0.25"/>
  </sheetData>
  <pageMargins left="0.2" right="0.25" top="0.75" bottom="0.75" header="0.3" footer="0.3"/>
  <pageSetup paperSize="9" scale="53" orientation="portrait" horizontalDpi="1200" verticalDpi="1200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zoomScale="80" zoomScaleNormal="80" zoomScaleSheetLayoutView="50" zoomScalePageLayoutView="30" workbookViewId="0">
      <selection activeCell="K3" sqref="K3"/>
    </sheetView>
  </sheetViews>
  <sheetFormatPr baseColWidth="10" defaultColWidth="0" defaultRowHeight="13.8" zeroHeight="1" x14ac:dyDescent="0.25"/>
  <cols>
    <col min="1" max="4" width="11.44140625" style="3" customWidth="1"/>
    <col min="5" max="5" width="13.77734375" style="3" bestFit="1" customWidth="1"/>
    <col min="6" max="6" width="16.21875" style="3" bestFit="1" customWidth="1"/>
    <col min="7" max="7" width="14.77734375" style="3" bestFit="1" customWidth="1"/>
    <col min="8" max="8" width="11.5546875" style="3" bestFit="1" customWidth="1"/>
    <col min="9" max="9" width="14.77734375" style="3" bestFit="1" customWidth="1"/>
    <col min="10" max="10" width="11.5546875" style="3" bestFit="1" customWidth="1"/>
    <col min="11" max="11" width="14.77734375" style="3" bestFit="1" customWidth="1"/>
    <col min="12" max="13" width="5.77734375" style="3" customWidth="1"/>
    <col min="14" max="16" width="11.44140625" style="3" customWidth="1"/>
    <col min="17" max="16384" width="11.44140625" style="3" hidden="1"/>
  </cols>
  <sheetData>
    <row r="1" spans="4:13" ht="14.4" thickBot="1" x14ac:dyDescent="0.3"/>
    <row r="2" spans="4:13" x14ac:dyDescent="0.25">
      <c r="D2" s="4"/>
      <c r="E2" s="5"/>
      <c r="F2" s="5"/>
      <c r="G2" s="5"/>
      <c r="H2" s="5"/>
      <c r="I2" s="5"/>
      <c r="J2" s="5"/>
      <c r="K2" s="5"/>
      <c r="L2" s="5"/>
      <c r="M2" s="6"/>
    </row>
    <row r="3" spans="4:13" x14ac:dyDescent="0.25">
      <c r="D3" s="7"/>
      <c r="E3" s="8"/>
      <c r="F3" s="8"/>
      <c r="G3" s="8"/>
      <c r="H3" s="8"/>
      <c r="I3" s="8"/>
      <c r="J3" s="8"/>
      <c r="K3" s="8"/>
      <c r="L3" s="8"/>
      <c r="M3" s="9"/>
    </row>
    <row r="4" spans="4:13" ht="14.4" thickBot="1" x14ac:dyDescent="0.3">
      <c r="D4" s="10"/>
      <c r="E4" s="11"/>
      <c r="F4" s="11"/>
      <c r="G4" s="11"/>
      <c r="H4" s="11"/>
      <c r="I4" s="11"/>
      <c r="J4" s="11"/>
      <c r="K4" s="11"/>
      <c r="L4" s="11"/>
      <c r="M4" s="12"/>
    </row>
    <row r="5" spans="4:13" x14ac:dyDescent="0.25">
      <c r="D5" s="7"/>
      <c r="E5" s="8"/>
      <c r="F5" s="8"/>
      <c r="G5" s="8"/>
      <c r="H5" s="8"/>
      <c r="I5" s="8"/>
      <c r="J5" s="8"/>
      <c r="K5" s="8"/>
      <c r="L5" s="8"/>
      <c r="M5" s="9"/>
    </row>
    <row r="6" spans="4:13" x14ac:dyDescent="0.25">
      <c r="D6" s="7"/>
      <c r="E6" s="8"/>
      <c r="F6" s="8"/>
      <c r="G6" s="8"/>
      <c r="H6" s="8"/>
      <c r="I6" s="8"/>
      <c r="J6" s="8"/>
      <c r="K6" s="8"/>
      <c r="L6" s="8"/>
      <c r="M6" s="9"/>
    </row>
    <row r="7" spans="4:13" x14ac:dyDescent="0.25">
      <c r="D7" s="7"/>
      <c r="E7" s="8"/>
      <c r="F7" s="8"/>
      <c r="G7" s="8"/>
      <c r="H7" s="8"/>
      <c r="I7" s="8"/>
      <c r="J7" s="8"/>
      <c r="K7" s="8"/>
      <c r="L7" s="8"/>
      <c r="M7" s="9"/>
    </row>
    <row r="8" spans="4:13" x14ac:dyDescent="0.25">
      <c r="D8" s="7"/>
      <c r="E8" s="8"/>
      <c r="F8" s="8"/>
      <c r="G8" s="8"/>
      <c r="H8" s="8"/>
      <c r="I8" s="8"/>
      <c r="J8" s="8"/>
      <c r="K8" s="8"/>
      <c r="L8" s="8"/>
      <c r="M8" s="9"/>
    </row>
    <row r="9" spans="4:13" x14ac:dyDescent="0.25">
      <c r="D9" s="7"/>
      <c r="E9" s="8"/>
      <c r="F9" s="8"/>
      <c r="G9" s="8"/>
      <c r="H9" s="8"/>
      <c r="I9" s="8"/>
      <c r="J9" s="8"/>
      <c r="K9" s="8"/>
      <c r="L9" s="8"/>
      <c r="M9" s="9"/>
    </row>
    <row r="10" spans="4:13" x14ac:dyDescent="0.25">
      <c r="D10" s="7"/>
      <c r="E10" s="17"/>
      <c r="F10" s="13"/>
      <c r="G10" s="13"/>
      <c r="H10" s="8"/>
      <c r="I10" s="8"/>
      <c r="J10" s="8"/>
      <c r="K10" s="8"/>
      <c r="L10" s="8"/>
      <c r="M10" s="9"/>
    </row>
    <row r="11" spans="4:13" x14ac:dyDescent="0.25">
      <c r="D11" s="7"/>
      <c r="E11" s="18" t="s">
        <v>148</v>
      </c>
      <c r="F11" s="19" t="s">
        <v>155</v>
      </c>
      <c r="G11" s="19" t="s">
        <v>156</v>
      </c>
      <c r="H11" s="8"/>
      <c r="I11" s="8"/>
      <c r="J11" s="8"/>
      <c r="K11" s="8"/>
      <c r="L11" s="8"/>
      <c r="M11" s="9"/>
    </row>
    <row r="12" spans="4:13" x14ac:dyDescent="0.25">
      <c r="D12" s="7"/>
      <c r="E12" s="19" t="s">
        <v>78</v>
      </c>
      <c r="F12" s="28">
        <v>1120</v>
      </c>
      <c r="G12" s="28">
        <v>44</v>
      </c>
      <c r="H12" s="8"/>
      <c r="I12" s="8"/>
      <c r="J12" s="8"/>
      <c r="K12" s="8"/>
      <c r="L12" s="8"/>
      <c r="M12" s="9"/>
    </row>
    <row r="13" spans="4:13" x14ac:dyDescent="0.25">
      <c r="D13" s="7"/>
      <c r="E13" s="19" t="s">
        <v>90</v>
      </c>
      <c r="F13" s="28">
        <v>1324</v>
      </c>
      <c r="G13" s="28">
        <v>6</v>
      </c>
      <c r="H13" s="8"/>
      <c r="I13" s="8"/>
      <c r="J13" s="8"/>
      <c r="K13" s="8"/>
      <c r="L13" s="8"/>
      <c r="M13" s="9"/>
    </row>
    <row r="14" spans="4:13" x14ac:dyDescent="0.25">
      <c r="D14" s="7"/>
      <c r="E14" s="19" t="s">
        <v>97</v>
      </c>
      <c r="F14" s="28">
        <v>2948</v>
      </c>
      <c r="G14" s="28">
        <v>145</v>
      </c>
      <c r="H14" s="8"/>
      <c r="I14" s="8"/>
      <c r="J14" s="8"/>
      <c r="K14" s="8"/>
      <c r="L14" s="8"/>
      <c r="M14" s="9"/>
    </row>
    <row r="15" spans="4:13" x14ac:dyDescent="0.25">
      <c r="D15" s="7"/>
      <c r="E15" s="19" t="s">
        <v>147</v>
      </c>
      <c r="F15" s="28">
        <v>5392</v>
      </c>
      <c r="G15" s="28">
        <v>195</v>
      </c>
      <c r="H15" s="8"/>
      <c r="I15" s="8"/>
      <c r="J15" s="8"/>
      <c r="K15" s="8"/>
      <c r="L15" s="8"/>
      <c r="M15" s="9"/>
    </row>
    <row r="16" spans="4:13" x14ac:dyDescent="0.25">
      <c r="D16" s="7"/>
      <c r="E16" s="17"/>
      <c r="F16" s="13"/>
      <c r="G16" s="13"/>
      <c r="H16" s="8"/>
      <c r="I16" s="8"/>
      <c r="J16" s="8"/>
      <c r="K16" s="8"/>
      <c r="L16" s="8"/>
      <c r="M16" s="9"/>
    </row>
    <row r="17" spans="4:13" x14ac:dyDescent="0.25">
      <c r="D17" s="7"/>
      <c r="E17" s="17"/>
      <c r="F17" s="13"/>
      <c r="G17" s="13"/>
      <c r="H17" s="8"/>
      <c r="I17" s="8"/>
      <c r="J17" s="8"/>
      <c r="K17" s="8"/>
      <c r="L17" s="8"/>
      <c r="M17" s="9"/>
    </row>
    <row r="18" spans="4:13" x14ac:dyDescent="0.25">
      <c r="D18" s="7"/>
      <c r="E18" s="17"/>
      <c r="F18" s="13"/>
      <c r="G18" s="13"/>
      <c r="H18" s="8"/>
      <c r="I18" s="8"/>
      <c r="J18" s="8"/>
      <c r="K18" s="8"/>
      <c r="L18" s="8"/>
      <c r="M18" s="9"/>
    </row>
    <row r="19" spans="4:13" x14ac:dyDescent="0.25">
      <c r="D19" s="7"/>
      <c r="E19" s="17"/>
      <c r="F19" s="13"/>
      <c r="G19" s="13"/>
      <c r="H19" s="8"/>
      <c r="I19" s="8"/>
      <c r="J19" s="8"/>
      <c r="K19" s="8"/>
      <c r="L19" s="8"/>
      <c r="M19" s="9"/>
    </row>
    <row r="20" spans="4:13" x14ac:dyDescent="0.25">
      <c r="D20" s="7"/>
      <c r="E20" s="17"/>
      <c r="F20" s="13"/>
      <c r="G20" s="13"/>
      <c r="H20" s="8"/>
      <c r="I20" s="8"/>
      <c r="J20" s="8"/>
      <c r="K20" s="8"/>
      <c r="L20" s="8"/>
      <c r="M20" s="9"/>
    </row>
    <row r="21" spans="4:13" x14ac:dyDescent="0.25">
      <c r="D21" s="7"/>
      <c r="E21" s="13"/>
      <c r="F21" s="13"/>
      <c r="G21" s="13"/>
      <c r="H21" s="8"/>
      <c r="I21" s="8"/>
      <c r="J21" s="8"/>
      <c r="K21" s="8"/>
      <c r="L21" s="8"/>
      <c r="M21" s="9"/>
    </row>
    <row r="22" spans="4:13" x14ac:dyDescent="0.25">
      <c r="D22" s="7"/>
      <c r="E22" s="13"/>
      <c r="F22" s="13"/>
      <c r="G22" s="13"/>
      <c r="H22" s="8"/>
      <c r="I22" s="8"/>
      <c r="J22" s="8"/>
      <c r="K22" s="8"/>
      <c r="L22" s="8"/>
      <c r="M22" s="9"/>
    </row>
    <row r="23" spans="4:13" x14ac:dyDescent="0.25">
      <c r="D23" s="7"/>
      <c r="E23" s="17"/>
      <c r="F23" s="13"/>
      <c r="G23" s="13"/>
      <c r="H23" s="8"/>
      <c r="I23" s="8"/>
      <c r="J23" s="8"/>
      <c r="K23" s="8"/>
      <c r="L23" s="8"/>
      <c r="M23" s="9"/>
    </row>
    <row r="24" spans="4:13" x14ac:dyDescent="0.25">
      <c r="D24" s="7"/>
      <c r="E24" s="18" t="s">
        <v>149</v>
      </c>
      <c r="F24" s="19" t="s">
        <v>155</v>
      </c>
      <c r="G24" s="19" t="s">
        <v>156</v>
      </c>
      <c r="H24" s="8"/>
      <c r="I24" s="8"/>
      <c r="J24" s="8"/>
      <c r="K24" s="8"/>
      <c r="L24" s="8"/>
      <c r="M24" s="9"/>
    </row>
    <row r="25" spans="4:13" x14ac:dyDescent="0.25">
      <c r="D25" s="7"/>
      <c r="E25" s="19" t="s">
        <v>154</v>
      </c>
      <c r="F25" s="28">
        <v>57</v>
      </c>
      <c r="G25" s="28">
        <v>14</v>
      </c>
      <c r="H25" s="8"/>
      <c r="I25" s="8"/>
      <c r="J25" s="8"/>
      <c r="K25" s="8"/>
      <c r="L25" s="8"/>
      <c r="M25" s="9"/>
    </row>
    <row r="26" spans="4:13" x14ac:dyDescent="0.25">
      <c r="D26" s="7"/>
      <c r="E26" s="19" t="s">
        <v>150</v>
      </c>
      <c r="F26" s="28">
        <v>5335</v>
      </c>
      <c r="G26" s="28">
        <v>181</v>
      </c>
      <c r="H26" s="8"/>
      <c r="I26" s="8"/>
      <c r="J26" s="8"/>
      <c r="K26" s="8"/>
      <c r="L26" s="8"/>
      <c r="M26" s="9"/>
    </row>
    <row r="27" spans="4:13" x14ac:dyDescent="0.25">
      <c r="D27" s="7"/>
      <c r="E27" s="19" t="s">
        <v>147</v>
      </c>
      <c r="F27" s="28">
        <v>5392</v>
      </c>
      <c r="G27" s="28">
        <v>195</v>
      </c>
      <c r="H27" s="8"/>
      <c r="I27" s="8"/>
      <c r="J27" s="8"/>
      <c r="K27" s="8"/>
      <c r="L27" s="8"/>
      <c r="M27" s="9"/>
    </row>
    <row r="28" spans="4:13" ht="14.4" x14ac:dyDescent="0.3">
      <c r="D28" s="7"/>
      <c r="E28"/>
      <c r="F28"/>
      <c r="G28"/>
      <c r="H28" s="8"/>
      <c r="I28" s="8"/>
      <c r="J28" s="8"/>
      <c r="K28" s="8"/>
      <c r="L28" s="8"/>
      <c r="M28" s="9"/>
    </row>
    <row r="29" spans="4:13" ht="14.4" x14ac:dyDescent="0.3">
      <c r="D29" s="7"/>
      <c r="E29"/>
      <c r="F29"/>
      <c r="G29"/>
      <c r="H29" s="8"/>
      <c r="I29" s="8"/>
      <c r="J29" s="8"/>
      <c r="K29" s="8"/>
      <c r="L29" s="8"/>
      <c r="M29" s="9"/>
    </row>
    <row r="30" spans="4:13" ht="14.4" x14ac:dyDescent="0.3">
      <c r="D30" s="7"/>
      <c r="E30"/>
      <c r="F30"/>
      <c r="G30"/>
      <c r="H30" s="8"/>
      <c r="I30" s="8"/>
      <c r="J30" s="8"/>
      <c r="K30" s="8"/>
      <c r="L30" s="8"/>
      <c r="M30" s="9"/>
    </row>
    <row r="31" spans="4:13" ht="14.4" x14ac:dyDescent="0.3">
      <c r="D31" s="7"/>
      <c r="E31"/>
      <c r="F31"/>
      <c r="G31"/>
      <c r="H31" s="8"/>
      <c r="I31" s="8"/>
      <c r="J31" s="8"/>
      <c r="K31" s="8"/>
      <c r="L31" s="8"/>
      <c r="M31" s="9"/>
    </row>
    <row r="32" spans="4:13" x14ac:dyDescent="0.25">
      <c r="D32" s="7"/>
      <c r="E32" s="17"/>
      <c r="F32" s="8"/>
      <c r="G32" s="8"/>
      <c r="H32" s="8"/>
      <c r="I32" s="8"/>
      <c r="J32" s="8"/>
      <c r="K32" s="8"/>
      <c r="L32" s="8"/>
      <c r="M32" s="9"/>
    </row>
    <row r="33" spans="4:13" x14ac:dyDescent="0.25">
      <c r="D33" s="7"/>
      <c r="E33" s="17"/>
      <c r="F33" s="8"/>
      <c r="G33" s="8"/>
      <c r="H33" s="8"/>
      <c r="I33" s="8"/>
      <c r="J33" s="8"/>
      <c r="K33" s="8"/>
      <c r="L33" s="8"/>
      <c r="M33" s="9"/>
    </row>
    <row r="34" spans="4:13" x14ac:dyDescent="0.25">
      <c r="D34" s="7"/>
      <c r="E34" s="17"/>
      <c r="F34" s="8"/>
      <c r="G34" s="8"/>
      <c r="H34" s="8"/>
      <c r="I34" s="8"/>
      <c r="J34" s="8"/>
      <c r="K34" s="8"/>
      <c r="L34" s="8"/>
      <c r="M34" s="9"/>
    </row>
    <row r="35" spans="4:13" x14ac:dyDescent="0.25">
      <c r="D35" s="7"/>
      <c r="E35" s="17"/>
      <c r="F35" s="8"/>
      <c r="G35" s="8"/>
      <c r="H35" s="8"/>
      <c r="I35" s="8"/>
      <c r="J35" s="8"/>
      <c r="K35" s="8"/>
      <c r="L35" s="8"/>
      <c r="M35" s="9"/>
    </row>
    <row r="36" spans="4:13" x14ac:dyDescent="0.25">
      <c r="D36" s="7"/>
      <c r="E36" s="13"/>
      <c r="F36" s="13"/>
      <c r="G36" s="13"/>
      <c r="H36" s="13"/>
      <c r="I36" s="13"/>
      <c r="J36" s="13"/>
      <c r="K36" s="13"/>
      <c r="L36" s="8"/>
      <c r="M36" s="9"/>
    </row>
    <row r="37" spans="4:13" x14ac:dyDescent="0.25">
      <c r="D37" s="7"/>
      <c r="E37" s="19"/>
      <c r="F37" s="18" t="s">
        <v>148</v>
      </c>
      <c r="G37" s="19"/>
      <c r="H37" s="19"/>
      <c r="I37" s="19"/>
      <c r="J37" s="19"/>
      <c r="K37" s="19"/>
      <c r="L37" s="8"/>
      <c r="M37" s="9"/>
    </row>
    <row r="38" spans="4:13" x14ac:dyDescent="0.25">
      <c r="D38" s="7"/>
      <c r="E38" s="19"/>
      <c r="F38" s="19" t="s">
        <v>78</v>
      </c>
      <c r="G38" s="19"/>
      <c r="H38" s="19" t="s">
        <v>90</v>
      </c>
      <c r="I38" s="19"/>
      <c r="J38" s="19" t="s">
        <v>97</v>
      </c>
      <c r="K38" s="19"/>
      <c r="L38" s="8"/>
      <c r="M38" s="9"/>
    </row>
    <row r="39" spans="4:13" x14ac:dyDescent="0.25">
      <c r="D39" s="7"/>
      <c r="E39" s="18" t="s">
        <v>149</v>
      </c>
      <c r="F39" s="19" t="s">
        <v>155</v>
      </c>
      <c r="G39" s="19" t="s">
        <v>156</v>
      </c>
      <c r="H39" s="19" t="s">
        <v>155</v>
      </c>
      <c r="I39" s="19" t="s">
        <v>156</v>
      </c>
      <c r="J39" s="19" t="s">
        <v>155</v>
      </c>
      <c r="K39" s="19" t="s">
        <v>156</v>
      </c>
      <c r="L39" s="8"/>
      <c r="M39" s="9"/>
    </row>
    <row r="40" spans="4:13" x14ac:dyDescent="0.25">
      <c r="D40" s="7"/>
      <c r="E40" s="19" t="s">
        <v>154</v>
      </c>
      <c r="F40" s="28">
        <v>57</v>
      </c>
      <c r="G40" s="28">
        <v>14</v>
      </c>
      <c r="H40" s="28"/>
      <c r="I40" s="28"/>
      <c r="J40" s="28"/>
      <c r="K40" s="28"/>
      <c r="L40" s="8"/>
      <c r="M40" s="9"/>
    </row>
    <row r="41" spans="4:13" x14ac:dyDescent="0.25">
      <c r="D41" s="7"/>
      <c r="E41" s="19" t="s">
        <v>150</v>
      </c>
      <c r="F41" s="28">
        <v>1063</v>
      </c>
      <c r="G41" s="28">
        <v>30</v>
      </c>
      <c r="H41" s="28">
        <v>1324</v>
      </c>
      <c r="I41" s="28">
        <v>6</v>
      </c>
      <c r="J41" s="28">
        <v>2948</v>
      </c>
      <c r="K41" s="28">
        <v>145</v>
      </c>
      <c r="L41" s="8"/>
      <c r="M41" s="9"/>
    </row>
    <row r="42" spans="4:13" x14ac:dyDescent="0.25">
      <c r="D42" s="7"/>
      <c r="E42" s="19" t="s">
        <v>147</v>
      </c>
      <c r="F42" s="28">
        <v>1120</v>
      </c>
      <c r="G42" s="28">
        <v>44</v>
      </c>
      <c r="H42" s="28">
        <v>1324</v>
      </c>
      <c r="I42" s="28">
        <v>6</v>
      </c>
      <c r="J42" s="28">
        <v>2948</v>
      </c>
      <c r="K42" s="28">
        <v>145</v>
      </c>
      <c r="L42" s="8"/>
      <c r="M42" s="9"/>
    </row>
    <row r="43" spans="4:13" ht="14.4" x14ac:dyDescent="0.3">
      <c r="D43" s="7"/>
      <c r="E43"/>
      <c r="F43"/>
      <c r="G43"/>
      <c r="H43"/>
      <c r="I43"/>
      <c r="J43"/>
      <c r="K43"/>
      <c r="L43" s="8"/>
      <c r="M43" s="9"/>
    </row>
    <row r="44" spans="4:13" ht="14.4" x14ac:dyDescent="0.3">
      <c r="D44" s="7"/>
      <c r="E44"/>
      <c r="F44"/>
      <c r="G44"/>
      <c r="H44"/>
      <c r="I44"/>
      <c r="J44"/>
      <c r="K44"/>
      <c r="L44" s="8"/>
      <c r="M44" s="9"/>
    </row>
    <row r="45" spans="4:13" ht="14.4" x14ac:dyDescent="0.3">
      <c r="D45" s="7"/>
      <c r="E45"/>
      <c r="F45"/>
      <c r="G45"/>
      <c r="H45"/>
      <c r="I45"/>
      <c r="J45"/>
      <c r="K45"/>
      <c r="L45" s="8"/>
      <c r="M45" s="9"/>
    </row>
    <row r="46" spans="4:13" ht="14.4" x14ac:dyDescent="0.3">
      <c r="D46" s="7"/>
      <c r="E46"/>
      <c r="F46"/>
      <c r="G46"/>
      <c r="H46"/>
      <c r="I46"/>
      <c r="J46"/>
      <c r="K46"/>
      <c r="L46" s="8"/>
      <c r="M46" s="9"/>
    </row>
    <row r="47" spans="4:13" x14ac:dyDescent="0.25">
      <c r="D47" s="7"/>
      <c r="E47" s="8"/>
      <c r="F47" s="8"/>
      <c r="G47" s="8"/>
      <c r="H47" s="8"/>
      <c r="I47" s="8"/>
      <c r="J47" s="8"/>
      <c r="K47" s="8"/>
      <c r="L47" s="8"/>
      <c r="M47" s="9"/>
    </row>
    <row r="48" spans="4:13" x14ac:dyDescent="0.25">
      <c r="D48" s="7"/>
      <c r="E48" s="8"/>
      <c r="F48" s="8"/>
      <c r="G48" s="8"/>
      <c r="H48" s="8"/>
      <c r="I48" s="8"/>
      <c r="J48" s="8"/>
      <c r="K48" s="8"/>
      <c r="L48" s="8"/>
      <c r="M48" s="9"/>
    </row>
    <row r="49" spans="4:13" ht="14.4" thickBot="1" x14ac:dyDescent="0.3">
      <c r="D49" s="10"/>
      <c r="E49" s="11"/>
      <c r="F49" s="11"/>
      <c r="G49" s="11"/>
      <c r="H49" s="11"/>
      <c r="I49" s="11"/>
      <c r="J49" s="11"/>
      <c r="K49" s="11"/>
      <c r="L49" s="11"/>
      <c r="M49" s="12"/>
    </row>
    <row r="50" spans="4:13" x14ac:dyDescent="0.25"/>
  </sheetData>
  <pageMargins left="0.2" right="0.25" top="0.75" bottom="0.75" header="0.3" footer="0.3"/>
  <pageSetup paperSize="9" scale="53" orientation="portrait" horizontalDpi="1200" verticalDpi="1200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showGridLines="0" zoomScale="80" zoomScaleNormal="80" zoomScaleSheetLayoutView="40" workbookViewId="0">
      <selection activeCell="G9" sqref="G9"/>
    </sheetView>
  </sheetViews>
  <sheetFormatPr baseColWidth="10" defaultColWidth="0" defaultRowHeight="13.8" zeroHeight="1" x14ac:dyDescent="0.25"/>
  <cols>
    <col min="1" max="4" width="11.44140625" style="3" customWidth="1"/>
    <col min="5" max="5" width="17.44140625" style="3" bestFit="1" customWidth="1"/>
    <col min="6" max="6" width="17.21875" style="3" bestFit="1" customWidth="1"/>
    <col min="7" max="7" width="27.21875" style="3" bestFit="1" customWidth="1"/>
    <col min="8" max="9" width="10.77734375" style="3" bestFit="1" customWidth="1"/>
    <col min="10" max="10" width="13.77734375" style="3" bestFit="1" customWidth="1"/>
    <col min="11" max="11" width="7" style="3" bestFit="1" customWidth="1"/>
    <col min="12" max="13" width="13.77734375" style="3" bestFit="1" customWidth="1"/>
    <col min="14" max="16" width="5.77734375" style="3" customWidth="1"/>
    <col min="17" max="19" width="11.44140625" style="3" customWidth="1"/>
    <col min="20" max="16384" width="11.44140625" style="3" hidden="1"/>
  </cols>
  <sheetData>
    <row r="1" spans="4:16" ht="14.4" thickBot="1" x14ac:dyDescent="0.3"/>
    <row r="2" spans="4:16" x14ac:dyDescent="0.25"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4:16" x14ac:dyDescent="0.25"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4:16" ht="14.4" thickBot="1" x14ac:dyDescent="0.3"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4:16" x14ac:dyDescent="0.25"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4:16" x14ac:dyDescent="0.25"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4:16" x14ac:dyDescent="0.25"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4:16" x14ac:dyDescent="0.25"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4:16" x14ac:dyDescent="0.25"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4:16" x14ac:dyDescent="0.25">
      <c r="D10" s="7"/>
      <c r="E10" s="13"/>
      <c r="F10" s="13"/>
      <c r="G10" s="13"/>
      <c r="H10" s="13"/>
      <c r="I10" s="13"/>
      <c r="J10" s="13"/>
      <c r="K10" s="8"/>
      <c r="L10" s="8"/>
      <c r="M10" s="8"/>
      <c r="N10" s="8"/>
      <c r="O10" s="8"/>
      <c r="P10" s="9"/>
    </row>
    <row r="11" spans="4:16" x14ac:dyDescent="0.25">
      <c r="D11" s="7"/>
      <c r="E11" s="13"/>
      <c r="F11" s="13"/>
      <c r="G11" s="13"/>
      <c r="H11" s="13"/>
      <c r="I11" s="13"/>
      <c r="J11" s="13"/>
      <c r="K11" s="8"/>
      <c r="L11" s="8"/>
      <c r="M11" s="8"/>
      <c r="N11" s="8"/>
      <c r="O11" s="8"/>
      <c r="P11" s="9"/>
    </row>
    <row r="12" spans="4:16" x14ac:dyDescent="0.25">
      <c r="D12" s="7"/>
      <c r="E12" s="13"/>
      <c r="F12" s="13"/>
      <c r="G12" s="13"/>
      <c r="H12" s="13"/>
      <c r="I12" s="13"/>
      <c r="J12" s="13"/>
      <c r="K12" s="8"/>
      <c r="L12" s="8"/>
      <c r="M12" s="8"/>
      <c r="N12" s="8"/>
      <c r="O12" s="8"/>
      <c r="P12" s="9"/>
    </row>
    <row r="13" spans="4:16" x14ac:dyDescent="0.25">
      <c r="D13" s="7"/>
      <c r="E13" s="18" t="s">
        <v>160</v>
      </c>
      <c r="F13" s="18" t="s">
        <v>148</v>
      </c>
      <c r="G13" s="19"/>
      <c r="H13" s="19"/>
      <c r="I13" s="13"/>
      <c r="J13" s="13"/>
      <c r="K13" s="8"/>
      <c r="L13" s="8"/>
      <c r="M13" s="8"/>
      <c r="N13" s="8"/>
      <c r="O13" s="8"/>
      <c r="P13" s="9"/>
    </row>
    <row r="14" spans="4:16" x14ac:dyDescent="0.25">
      <c r="D14" s="7"/>
      <c r="E14" s="18" t="s">
        <v>149</v>
      </c>
      <c r="F14" s="19" t="s">
        <v>78</v>
      </c>
      <c r="G14" s="19" t="s">
        <v>90</v>
      </c>
      <c r="H14" s="19" t="s">
        <v>97</v>
      </c>
      <c r="I14" s="13"/>
      <c r="J14" s="13"/>
      <c r="K14" s="8"/>
      <c r="L14" s="8"/>
      <c r="M14" s="8"/>
      <c r="N14" s="8"/>
      <c r="O14" s="8"/>
      <c r="P14" s="9"/>
    </row>
    <row r="15" spans="4:16" x14ac:dyDescent="0.25">
      <c r="D15" s="7"/>
      <c r="E15" s="19" t="s">
        <v>153</v>
      </c>
      <c r="F15" s="28">
        <v>1</v>
      </c>
      <c r="G15" s="28"/>
      <c r="H15" s="28">
        <v>1</v>
      </c>
      <c r="I15" s="13"/>
      <c r="J15" s="13"/>
      <c r="K15" s="8"/>
      <c r="L15" s="8"/>
      <c r="M15" s="8"/>
      <c r="N15" s="8"/>
      <c r="O15" s="8"/>
      <c r="P15" s="9"/>
    </row>
    <row r="16" spans="4:16" x14ac:dyDescent="0.25">
      <c r="D16" s="7"/>
      <c r="E16" s="19" t="s">
        <v>154</v>
      </c>
      <c r="F16" s="28">
        <v>5</v>
      </c>
      <c r="G16" s="28"/>
      <c r="H16" s="28"/>
      <c r="I16" s="13"/>
      <c r="J16" s="13"/>
      <c r="K16" s="8"/>
      <c r="L16" s="8"/>
      <c r="M16" s="8"/>
      <c r="N16" s="8"/>
      <c r="O16" s="8"/>
      <c r="P16" s="9"/>
    </row>
    <row r="17" spans="4:16" x14ac:dyDescent="0.25">
      <c r="D17" s="7"/>
      <c r="E17" s="19" t="s">
        <v>152</v>
      </c>
      <c r="F17" s="28">
        <v>6</v>
      </c>
      <c r="G17" s="28">
        <v>2</v>
      </c>
      <c r="H17" s="28">
        <v>1</v>
      </c>
      <c r="I17" s="13"/>
      <c r="J17" s="13"/>
      <c r="K17" s="8"/>
      <c r="L17" s="8"/>
      <c r="M17" s="8"/>
      <c r="N17" s="8"/>
      <c r="O17" s="8"/>
      <c r="P17" s="9"/>
    </row>
    <row r="18" spans="4:16" x14ac:dyDescent="0.25">
      <c r="D18" s="7"/>
      <c r="E18" s="19" t="s">
        <v>150</v>
      </c>
      <c r="F18" s="28">
        <v>11</v>
      </c>
      <c r="G18" s="28">
        <v>7</v>
      </c>
      <c r="H18" s="28">
        <v>4</v>
      </c>
      <c r="I18" s="13"/>
      <c r="J18" s="13"/>
      <c r="K18" s="8"/>
      <c r="L18" s="8"/>
      <c r="M18" s="8"/>
      <c r="N18" s="8"/>
      <c r="O18" s="8"/>
      <c r="P18" s="9"/>
    </row>
    <row r="19" spans="4:16" ht="14.4" x14ac:dyDescent="0.3">
      <c r="D19" s="7"/>
      <c r="E19" s="19" t="s">
        <v>151</v>
      </c>
      <c r="F19" s="28"/>
      <c r="G19" s="28">
        <v>1</v>
      </c>
      <c r="H19" s="28">
        <v>1</v>
      </c>
      <c r="I19" s="13"/>
      <c r="J19" s="32"/>
      <c r="K19" s="8"/>
      <c r="L19" s="8"/>
      <c r="M19" s="8"/>
      <c r="N19" s="8"/>
      <c r="O19" s="8"/>
      <c r="P19" s="9"/>
    </row>
    <row r="20" spans="4:16" x14ac:dyDescent="0.25">
      <c r="D20" s="7"/>
      <c r="E20" s="19" t="s">
        <v>147</v>
      </c>
      <c r="F20" s="28">
        <v>23</v>
      </c>
      <c r="G20" s="28">
        <v>10</v>
      </c>
      <c r="H20" s="28">
        <v>7</v>
      </c>
      <c r="I20" s="13"/>
      <c r="J20" s="8"/>
      <c r="K20" s="8"/>
      <c r="L20" s="8"/>
      <c r="M20" s="8"/>
      <c r="N20" s="8"/>
      <c r="O20" s="8"/>
      <c r="P20" s="9"/>
    </row>
    <row r="21" spans="4:16" ht="14.4" x14ac:dyDescent="0.3">
      <c r="D21" s="7"/>
      <c r="E21"/>
      <c r="F21"/>
      <c r="G21"/>
      <c r="H21"/>
      <c r="I21" s="13"/>
      <c r="J21" s="8"/>
      <c r="K21" s="8"/>
      <c r="L21" s="8"/>
      <c r="M21" s="8"/>
      <c r="N21" s="8"/>
      <c r="O21" s="8"/>
      <c r="P21" s="9"/>
    </row>
    <row r="22" spans="4:16" x14ac:dyDescent="0.25">
      <c r="D22" s="7"/>
      <c r="E22" s="13"/>
      <c r="F22" s="13"/>
      <c r="G22" s="13"/>
      <c r="H22" s="13"/>
      <c r="I22" s="13"/>
      <c r="J22" s="13"/>
      <c r="K22" s="13"/>
      <c r="L22" s="8"/>
      <c r="M22" s="8"/>
      <c r="N22" s="8"/>
      <c r="O22" s="8"/>
      <c r="P22" s="9"/>
    </row>
    <row r="23" spans="4:16" x14ac:dyDescent="0.25">
      <c r="D23" s="7"/>
      <c r="E23" s="13"/>
      <c r="F23" s="13"/>
      <c r="G23" s="13"/>
      <c r="H23" s="13"/>
      <c r="I23" s="13"/>
      <c r="J23" s="13"/>
      <c r="K23" s="13"/>
      <c r="L23" s="8"/>
      <c r="M23" s="8"/>
      <c r="N23" s="8"/>
      <c r="O23" s="8"/>
      <c r="P23" s="9"/>
    </row>
    <row r="24" spans="4:16" x14ac:dyDescent="0.25">
      <c r="D24" s="7"/>
      <c r="E24" s="13"/>
      <c r="F24" s="18" t="s">
        <v>160</v>
      </c>
      <c r="G24" s="18" t="s">
        <v>161</v>
      </c>
      <c r="H24" s="19"/>
      <c r="I24" s="19"/>
      <c r="J24" s="19"/>
      <c r="K24" s="13"/>
      <c r="L24" s="8"/>
      <c r="M24" s="8"/>
      <c r="N24" s="8"/>
      <c r="O24" s="8"/>
      <c r="P24" s="9"/>
    </row>
    <row r="25" spans="4:16" x14ac:dyDescent="0.25">
      <c r="D25" s="7"/>
      <c r="E25" s="13"/>
      <c r="F25" s="18" t="s">
        <v>148</v>
      </c>
      <c r="G25" s="19" t="s">
        <v>78</v>
      </c>
      <c r="H25" s="19" t="s">
        <v>90</v>
      </c>
      <c r="I25" s="19" t="s">
        <v>97</v>
      </c>
      <c r="J25" s="19" t="s">
        <v>147</v>
      </c>
      <c r="K25" s="13"/>
      <c r="L25" s="8"/>
      <c r="M25" s="8"/>
      <c r="N25" s="8"/>
      <c r="O25" s="8"/>
      <c r="P25" s="9"/>
    </row>
    <row r="26" spans="4:16" x14ac:dyDescent="0.25">
      <c r="D26" s="7"/>
      <c r="E26" s="13"/>
      <c r="F26" s="19" t="s">
        <v>83</v>
      </c>
      <c r="G26" s="28">
        <v>8</v>
      </c>
      <c r="H26" s="28">
        <v>3</v>
      </c>
      <c r="I26" s="28"/>
      <c r="J26" s="28">
        <v>11</v>
      </c>
      <c r="K26" s="13"/>
      <c r="L26" s="8"/>
      <c r="M26" s="8"/>
      <c r="N26" s="8"/>
      <c r="O26" s="8"/>
      <c r="P26" s="9"/>
    </row>
    <row r="27" spans="4:16" x14ac:dyDescent="0.25">
      <c r="D27" s="7"/>
      <c r="E27" s="13"/>
      <c r="F27" s="19" t="s">
        <v>89</v>
      </c>
      <c r="G27" s="28">
        <v>2</v>
      </c>
      <c r="H27" s="28">
        <v>1</v>
      </c>
      <c r="I27" s="28"/>
      <c r="J27" s="28">
        <v>3</v>
      </c>
      <c r="K27" s="13"/>
      <c r="L27" s="8"/>
      <c r="M27" s="8"/>
      <c r="N27" s="8"/>
      <c r="O27" s="8"/>
      <c r="P27" s="9"/>
    </row>
    <row r="28" spans="4:16" x14ac:dyDescent="0.25">
      <c r="D28" s="7"/>
      <c r="E28" s="13"/>
      <c r="F28" s="19" t="s">
        <v>77</v>
      </c>
      <c r="G28" s="28">
        <v>7</v>
      </c>
      <c r="H28" s="28">
        <v>2</v>
      </c>
      <c r="I28" s="28">
        <v>2</v>
      </c>
      <c r="J28" s="28">
        <v>11</v>
      </c>
      <c r="K28" s="13"/>
      <c r="L28" s="8"/>
      <c r="M28" s="8"/>
      <c r="N28" s="8"/>
      <c r="O28" s="8"/>
      <c r="P28" s="9"/>
    </row>
    <row r="29" spans="4:16" x14ac:dyDescent="0.25">
      <c r="D29" s="7"/>
      <c r="E29" s="13"/>
      <c r="F29" s="19" t="s">
        <v>108</v>
      </c>
      <c r="G29" s="28"/>
      <c r="H29" s="28">
        <v>2</v>
      </c>
      <c r="I29" s="28"/>
      <c r="J29" s="28">
        <v>2</v>
      </c>
      <c r="K29" s="13"/>
      <c r="L29" s="8"/>
      <c r="M29" s="8"/>
      <c r="N29" s="8"/>
      <c r="O29" s="8"/>
      <c r="P29" s="9"/>
    </row>
    <row r="30" spans="4:16" x14ac:dyDescent="0.25">
      <c r="D30" s="7"/>
      <c r="E30" s="13"/>
      <c r="F30" s="19" t="s">
        <v>100</v>
      </c>
      <c r="G30" s="28">
        <v>2</v>
      </c>
      <c r="H30" s="28">
        <v>2</v>
      </c>
      <c r="I30" s="28">
        <v>1</v>
      </c>
      <c r="J30" s="28">
        <v>5</v>
      </c>
      <c r="K30" s="13"/>
      <c r="L30" s="8"/>
      <c r="M30" s="8"/>
      <c r="N30" s="8"/>
      <c r="O30" s="8"/>
      <c r="P30" s="9"/>
    </row>
    <row r="31" spans="4:16" ht="14.4" x14ac:dyDescent="0.3">
      <c r="D31" s="7"/>
      <c r="E31" s="13"/>
      <c r="F31" s="19" t="s">
        <v>96</v>
      </c>
      <c r="G31" s="28">
        <v>4</v>
      </c>
      <c r="H31" s="28"/>
      <c r="I31" s="28">
        <v>4</v>
      </c>
      <c r="J31" s="28">
        <v>8</v>
      </c>
      <c r="K31"/>
      <c r="L31" s="8"/>
      <c r="M31" s="8"/>
      <c r="N31" s="8"/>
      <c r="O31" s="8"/>
      <c r="P31" s="9"/>
    </row>
    <row r="32" spans="4:16" x14ac:dyDescent="0.25">
      <c r="D32" s="7"/>
      <c r="E32" s="13"/>
      <c r="F32" s="19" t="s">
        <v>147</v>
      </c>
      <c r="G32" s="28">
        <v>23</v>
      </c>
      <c r="H32" s="28">
        <v>10</v>
      </c>
      <c r="I32" s="28">
        <v>7</v>
      </c>
      <c r="J32" s="28">
        <v>40</v>
      </c>
      <c r="K32" s="8"/>
      <c r="L32" s="8"/>
      <c r="M32" s="8"/>
      <c r="N32" s="8"/>
      <c r="O32" s="8"/>
      <c r="P32" s="9"/>
    </row>
    <row r="33" spans="4:16" ht="14.4" x14ac:dyDescent="0.3">
      <c r="D33" s="7"/>
      <c r="E33" s="13"/>
      <c r="F33"/>
      <c r="G33"/>
      <c r="H33"/>
      <c r="I33"/>
      <c r="J33"/>
      <c r="K33" s="8"/>
      <c r="L33" s="8"/>
      <c r="M33" s="8"/>
      <c r="N33" s="8"/>
      <c r="O33" s="8"/>
      <c r="P33" s="9"/>
    </row>
    <row r="34" spans="4:16" ht="14.4" x14ac:dyDescent="0.3">
      <c r="D34" s="7"/>
      <c r="E34" s="13"/>
      <c r="F34"/>
      <c r="G34"/>
      <c r="H34"/>
      <c r="I34"/>
      <c r="J34"/>
      <c r="K34" s="8"/>
      <c r="L34" s="8"/>
      <c r="M34" s="8"/>
      <c r="N34" s="8"/>
      <c r="O34" s="8"/>
      <c r="P34" s="9"/>
    </row>
    <row r="35" spans="4:16" x14ac:dyDescent="0.25">
      <c r="D35" s="7"/>
      <c r="E35" s="13"/>
      <c r="F35" s="13"/>
      <c r="G35" s="13"/>
      <c r="H35" s="13"/>
      <c r="I35" s="13"/>
      <c r="J35" s="13"/>
      <c r="K35" s="8"/>
      <c r="L35" s="8"/>
      <c r="M35" s="8"/>
      <c r="N35" s="8"/>
      <c r="O35" s="8"/>
      <c r="P35" s="9"/>
    </row>
    <row r="36" spans="4:16" ht="14.4" x14ac:dyDescent="0.3">
      <c r="D36" s="7"/>
      <c r="E36" s="32"/>
      <c r="F36" s="18" t="s">
        <v>160</v>
      </c>
      <c r="G36" s="18" t="s">
        <v>161</v>
      </c>
      <c r="H36" s="19"/>
      <c r="I36" s="19"/>
      <c r="J36" s="19"/>
      <c r="K36" s="19"/>
      <c r="L36" s="19"/>
      <c r="M36"/>
      <c r="N36" s="8"/>
      <c r="O36" s="8"/>
      <c r="P36" s="9"/>
    </row>
    <row r="37" spans="4:16" ht="14.4" x14ac:dyDescent="0.3">
      <c r="D37" s="7"/>
      <c r="E37" s="13"/>
      <c r="F37" s="18" t="s">
        <v>149</v>
      </c>
      <c r="G37" s="19" t="s">
        <v>153</v>
      </c>
      <c r="H37" s="19" t="s">
        <v>154</v>
      </c>
      <c r="I37" s="19" t="s">
        <v>152</v>
      </c>
      <c r="J37" s="19" t="s">
        <v>150</v>
      </c>
      <c r="K37" s="19" t="s">
        <v>151</v>
      </c>
      <c r="L37" s="19" t="s">
        <v>147</v>
      </c>
      <c r="M37"/>
      <c r="N37" s="8"/>
      <c r="O37" s="8"/>
      <c r="P37" s="9"/>
    </row>
    <row r="38" spans="4:16" ht="14.4" x14ac:dyDescent="0.3">
      <c r="D38" s="7"/>
      <c r="E38" s="13"/>
      <c r="F38" s="19" t="s">
        <v>83</v>
      </c>
      <c r="G38" s="28"/>
      <c r="H38" s="28">
        <v>2</v>
      </c>
      <c r="I38" s="28">
        <v>4</v>
      </c>
      <c r="J38" s="28">
        <v>5</v>
      </c>
      <c r="K38" s="28"/>
      <c r="L38" s="28">
        <v>11</v>
      </c>
      <c r="M38"/>
      <c r="N38" s="8"/>
      <c r="O38" s="8"/>
      <c r="P38" s="9"/>
    </row>
    <row r="39" spans="4:16" ht="14.4" x14ac:dyDescent="0.3">
      <c r="D39" s="7"/>
      <c r="E39" s="13"/>
      <c r="F39" s="19" t="s">
        <v>89</v>
      </c>
      <c r="G39" s="28"/>
      <c r="H39" s="28"/>
      <c r="I39" s="28">
        <v>2</v>
      </c>
      <c r="J39" s="28"/>
      <c r="K39" s="28">
        <v>1</v>
      </c>
      <c r="L39" s="28">
        <v>3</v>
      </c>
      <c r="M39"/>
      <c r="N39" s="8"/>
      <c r="O39" s="8"/>
      <c r="P39" s="9"/>
    </row>
    <row r="40" spans="4:16" ht="14.4" x14ac:dyDescent="0.3">
      <c r="D40" s="7"/>
      <c r="E40" s="13"/>
      <c r="F40" s="19" t="s">
        <v>77</v>
      </c>
      <c r="G40" s="28"/>
      <c r="H40" s="28"/>
      <c r="I40" s="28"/>
      <c r="J40" s="28">
        <v>11</v>
      </c>
      <c r="K40" s="28"/>
      <c r="L40" s="28">
        <v>11</v>
      </c>
      <c r="M40"/>
      <c r="N40" s="8"/>
      <c r="O40" s="8"/>
      <c r="P40" s="9"/>
    </row>
    <row r="41" spans="4:16" ht="14.4" x14ac:dyDescent="0.3">
      <c r="D41" s="7"/>
      <c r="E41" s="13"/>
      <c r="F41" s="19" t="s">
        <v>108</v>
      </c>
      <c r="G41" s="28"/>
      <c r="H41" s="28"/>
      <c r="I41" s="28">
        <v>2</v>
      </c>
      <c r="J41" s="28"/>
      <c r="K41" s="28"/>
      <c r="L41" s="28">
        <v>2</v>
      </c>
      <c r="M41"/>
      <c r="N41" s="8"/>
      <c r="O41" s="8"/>
      <c r="P41" s="9"/>
    </row>
    <row r="42" spans="4:16" ht="14.4" x14ac:dyDescent="0.3">
      <c r="D42" s="7"/>
      <c r="E42" s="13"/>
      <c r="F42" s="19" t="s">
        <v>100</v>
      </c>
      <c r="G42" s="28"/>
      <c r="H42" s="28">
        <v>1</v>
      </c>
      <c r="I42" s="28"/>
      <c r="J42" s="28">
        <v>4</v>
      </c>
      <c r="K42" s="28"/>
      <c r="L42" s="28">
        <v>5</v>
      </c>
      <c r="M42"/>
      <c r="N42" s="8"/>
      <c r="O42" s="8"/>
      <c r="P42" s="9"/>
    </row>
    <row r="43" spans="4:16" ht="14.4" x14ac:dyDescent="0.3">
      <c r="D43" s="7"/>
      <c r="E43" s="13"/>
      <c r="F43" s="19" t="s">
        <v>96</v>
      </c>
      <c r="G43" s="28">
        <v>2</v>
      </c>
      <c r="H43" s="28">
        <v>2</v>
      </c>
      <c r="I43" s="28">
        <v>1</v>
      </c>
      <c r="J43" s="28">
        <v>2</v>
      </c>
      <c r="K43" s="28">
        <v>1</v>
      </c>
      <c r="L43" s="28">
        <v>8</v>
      </c>
      <c r="M43"/>
      <c r="N43" s="8"/>
      <c r="O43" s="8"/>
      <c r="P43" s="9"/>
    </row>
    <row r="44" spans="4:16" ht="14.4" x14ac:dyDescent="0.3">
      <c r="D44" s="7"/>
      <c r="E44" s="13"/>
      <c r="F44" s="19" t="s">
        <v>147</v>
      </c>
      <c r="G44" s="28">
        <v>2</v>
      </c>
      <c r="H44" s="28">
        <v>5</v>
      </c>
      <c r="I44" s="28">
        <v>9</v>
      </c>
      <c r="J44" s="28">
        <v>22</v>
      </c>
      <c r="K44" s="28">
        <v>2</v>
      </c>
      <c r="L44" s="28">
        <v>40</v>
      </c>
      <c r="M44"/>
      <c r="N44" s="8"/>
      <c r="O44" s="8"/>
      <c r="P44" s="9"/>
    </row>
    <row r="45" spans="4:16" ht="14.4" x14ac:dyDescent="0.3">
      <c r="D45" s="7"/>
      <c r="E45" s="13"/>
      <c r="F45"/>
      <c r="G45"/>
      <c r="H45"/>
      <c r="I45"/>
      <c r="J45"/>
      <c r="K45"/>
      <c r="L45"/>
      <c r="M45"/>
      <c r="N45" s="8"/>
      <c r="O45" s="8"/>
      <c r="P45" s="9"/>
    </row>
    <row r="46" spans="4:16" ht="14.4" x14ac:dyDescent="0.3">
      <c r="D46" s="7"/>
      <c r="E46" s="8"/>
      <c r="F46"/>
      <c r="G46"/>
      <c r="H46"/>
      <c r="I46"/>
      <c r="J46"/>
      <c r="K46"/>
      <c r="L46"/>
      <c r="M46"/>
      <c r="N46" s="8"/>
      <c r="O46" s="8"/>
      <c r="P46" s="9"/>
    </row>
    <row r="47" spans="4:16" x14ac:dyDescent="0.25">
      <c r="D47" s="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/>
    </row>
    <row r="48" spans="4:16" x14ac:dyDescent="0.25">
      <c r="D48" s="7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"/>
    </row>
    <row r="49" spans="4:16" ht="14.4" thickBot="1" x14ac:dyDescent="0.3"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</row>
    <row r="50" spans="4:16" x14ac:dyDescent="0.25"/>
  </sheetData>
  <pageMargins left="0.2" right="0.25" top="0.75" bottom="0.75" header="0.3" footer="0.3"/>
  <pageSetup paperSize="9" scale="43" orientation="portrait" horizontalDpi="1200" verticalDpi="1200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showGridLines="0" zoomScale="80" zoomScaleNormal="80" zoomScaleSheetLayoutView="40" workbookViewId="0">
      <selection activeCell="N7" sqref="N7"/>
    </sheetView>
  </sheetViews>
  <sheetFormatPr baseColWidth="10" defaultColWidth="0" defaultRowHeight="13.8" zeroHeight="1" x14ac:dyDescent="0.25"/>
  <cols>
    <col min="1" max="4" width="11.44140625" style="3" customWidth="1"/>
    <col min="5" max="5" width="17.44140625" style="3" bestFit="1" customWidth="1"/>
    <col min="6" max="6" width="6.21875" style="3" bestFit="1" customWidth="1"/>
    <col min="7" max="7" width="17.44140625" style="3" bestFit="1" customWidth="1"/>
    <col min="8" max="8" width="16.21875" style="3" bestFit="1" customWidth="1"/>
    <col min="9" max="10" width="10.77734375" style="3" bestFit="1" customWidth="1"/>
    <col min="11" max="16" width="5.77734375" style="3" customWidth="1"/>
    <col min="17" max="19" width="11.44140625" style="3" customWidth="1"/>
    <col min="20" max="16384" width="11.44140625" style="3" hidden="1"/>
  </cols>
  <sheetData>
    <row r="1" spans="4:16" ht="14.4" thickBot="1" x14ac:dyDescent="0.3"/>
    <row r="2" spans="4:16" x14ac:dyDescent="0.25"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4:16" x14ac:dyDescent="0.25"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4:16" ht="14.4" thickBot="1" x14ac:dyDescent="0.3"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4:16" x14ac:dyDescent="0.25"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4:16" x14ac:dyDescent="0.25"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4:16" x14ac:dyDescent="0.25"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4:16" x14ac:dyDescent="0.25"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4:16" x14ac:dyDescent="0.25"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4:16" x14ac:dyDescent="0.25">
      <c r="D10" s="7"/>
      <c r="E10" s="17"/>
      <c r="F10" s="13"/>
      <c r="G10" s="8"/>
      <c r="H10" s="8"/>
      <c r="I10" s="8"/>
      <c r="J10" s="8"/>
      <c r="K10" s="8"/>
      <c r="L10" s="8"/>
      <c r="M10" s="8"/>
      <c r="N10" s="8"/>
      <c r="O10" s="8"/>
      <c r="P10" s="9"/>
    </row>
    <row r="11" spans="4:16" ht="14.4" x14ac:dyDescent="0.3">
      <c r="D11" s="7"/>
      <c r="E11" s="18" t="s">
        <v>148</v>
      </c>
      <c r="F11" s="19" t="s">
        <v>157</v>
      </c>
      <c r="G11"/>
      <c r="H11" s="8"/>
      <c r="I11" s="8"/>
      <c r="J11" s="8"/>
      <c r="K11" s="8"/>
      <c r="L11" s="8"/>
      <c r="M11" s="8"/>
      <c r="N11" s="8"/>
      <c r="O11" s="8"/>
      <c r="P11" s="9"/>
    </row>
    <row r="12" spans="4:16" ht="14.4" x14ac:dyDescent="0.3">
      <c r="D12" s="7"/>
      <c r="E12" s="19" t="s">
        <v>78</v>
      </c>
      <c r="F12" s="28">
        <v>202</v>
      </c>
      <c r="G12"/>
      <c r="H12" s="8"/>
      <c r="I12" s="8"/>
      <c r="J12" s="8"/>
      <c r="K12" s="8"/>
      <c r="L12" s="8"/>
      <c r="M12" s="8"/>
      <c r="N12" s="8"/>
      <c r="O12" s="8"/>
      <c r="P12" s="9"/>
    </row>
    <row r="13" spans="4:16" ht="14.4" x14ac:dyDescent="0.3">
      <c r="D13" s="7"/>
      <c r="E13" s="19" t="s">
        <v>90</v>
      </c>
      <c r="F13" s="28">
        <v>403</v>
      </c>
      <c r="G13"/>
      <c r="H13" s="8"/>
      <c r="I13" s="8"/>
      <c r="J13" s="8"/>
      <c r="K13" s="8"/>
      <c r="L13" s="8"/>
      <c r="M13" s="8"/>
      <c r="N13" s="8"/>
      <c r="O13" s="8"/>
      <c r="P13" s="9"/>
    </row>
    <row r="14" spans="4:16" ht="14.4" x14ac:dyDescent="0.3">
      <c r="D14" s="7"/>
      <c r="E14" s="19" t="s">
        <v>97</v>
      </c>
      <c r="F14" s="28">
        <v>141</v>
      </c>
      <c r="G14"/>
      <c r="H14" s="8"/>
      <c r="I14" s="8"/>
      <c r="J14" s="8"/>
      <c r="K14" s="8"/>
      <c r="L14" s="8"/>
      <c r="M14" s="8"/>
      <c r="N14" s="8"/>
      <c r="O14" s="8"/>
      <c r="P14" s="9"/>
    </row>
    <row r="15" spans="4:16" ht="14.4" x14ac:dyDescent="0.3">
      <c r="D15" s="7"/>
      <c r="E15" s="19" t="s">
        <v>147</v>
      </c>
      <c r="F15" s="28">
        <v>746</v>
      </c>
      <c r="G15"/>
      <c r="H15" s="8"/>
      <c r="I15" s="8"/>
      <c r="J15" s="8"/>
      <c r="K15" s="8"/>
      <c r="L15" s="8"/>
      <c r="M15" s="8"/>
      <c r="N15" s="8"/>
      <c r="O15" s="8"/>
      <c r="P15" s="9"/>
    </row>
    <row r="16" spans="4:16" x14ac:dyDescent="0.25">
      <c r="D16" s="7"/>
      <c r="E16" s="17"/>
      <c r="F16" s="31"/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4:16" x14ac:dyDescent="0.25">
      <c r="D17" s="7"/>
      <c r="E17" s="17"/>
      <c r="F17" s="13"/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4:16" x14ac:dyDescent="0.25">
      <c r="D18" s="7"/>
      <c r="E18" s="17"/>
      <c r="F18" s="13"/>
      <c r="G18" s="8"/>
      <c r="H18" s="8"/>
      <c r="I18" s="8"/>
      <c r="J18" s="8"/>
      <c r="K18" s="8"/>
      <c r="L18" s="8"/>
      <c r="M18" s="8"/>
      <c r="N18" s="8"/>
      <c r="O18" s="8"/>
      <c r="P18" s="9"/>
    </row>
    <row r="19" spans="4:16" x14ac:dyDescent="0.25">
      <c r="D19" s="7"/>
      <c r="E19" s="17"/>
      <c r="F19" s="13"/>
      <c r="G19" s="8"/>
      <c r="H19" s="8"/>
      <c r="I19" s="8"/>
      <c r="J19" s="8"/>
      <c r="K19" s="8"/>
      <c r="L19" s="8"/>
      <c r="M19" s="8"/>
      <c r="N19" s="8"/>
      <c r="O19" s="8"/>
      <c r="P19" s="9"/>
    </row>
    <row r="20" spans="4:16" x14ac:dyDescent="0.25">
      <c r="D20" s="7"/>
      <c r="E20" s="17"/>
      <c r="F20" s="13"/>
      <c r="G20" s="8"/>
      <c r="H20" s="8"/>
      <c r="I20" s="8"/>
      <c r="J20" s="8"/>
      <c r="K20" s="8"/>
      <c r="L20" s="8"/>
      <c r="M20" s="8"/>
      <c r="N20" s="8"/>
      <c r="O20" s="8"/>
      <c r="P20" s="9"/>
    </row>
    <row r="21" spans="4:16" x14ac:dyDescent="0.25">
      <c r="D21" s="7"/>
      <c r="E21" s="17"/>
      <c r="F21" s="13"/>
      <c r="G21" s="8"/>
      <c r="H21" s="8"/>
      <c r="I21" s="8"/>
      <c r="J21" s="8"/>
      <c r="K21" s="8"/>
      <c r="L21" s="8"/>
      <c r="M21" s="8"/>
      <c r="N21" s="8"/>
      <c r="O21" s="8"/>
      <c r="P21" s="9"/>
    </row>
    <row r="22" spans="4:16" x14ac:dyDescent="0.25">
      <c r="D22" s="7"/>
      <c r="E22" s="18" t="s">
        <v>149</v>
      </c>
      <c r="F22" s="19" t="s">
        <v>157</v>
      </c>
      <c r="G22" s="8"/>
      <c r="H22" s="8"/>
      <c r="I22" s="8"/>
      <c r="J22" s="8"/>
      <c r="K22" s="8"/>
      <c r="L22" s="8"/>
      <c r="M22" s="8"/>
      <c r="N22" s="8"/>
      <c r="O22" s="8"/>
      <c r="P22" s="9"/>
    </row>
    <row r="23" spans="4:16" x14ac:dyDescent="0.25">
      <c r="D23" s="7"/>
      <c r="E23" s="19" t="s">
        <v>153</v>
      </c>
      <c r="F23" s="28">
        <v>15</v>
      </c>
      <c r="G23" s="8"/>
      <c r="H23" s="8"/>
      <c r="I23" s="8"/>
      <c r="J23" s="8"/>
      <c r="K23" s="8"/>
      <c r="L23" s="8"/>
      <c r="M23" s="8"/>
      <c r="N23" s="8"/>
      <c r="O23" s="8"/>
      <c r="P23" s="9"/>
    </row>
    <row r="24" spans="4:16" x14ac:dyDescent="0.25">
      <c r="D24" s="7"/>
      <c r="E24" s="19" t="s">
        <v>154</v>
      </c>
      <c r="F24" s="28">
        <v>26</v>
      </c>
      <c r="G24" s="8"/>
      <c r="H24" s="8"/>
      <c r="I24" s="8"/>
      <c r="J24" s="8"/>
      <c r="K24" s="8"/>
      <c r="L24" s="8"/>
      <c r="M24" s="8"/>
      <c r="N24" s="8"/>
      <c r="O24" s="8"/>
      <c r="P24" s="9"/>
    </row>
    <row r="25" spans="4:16" x14ac:dyDescent="0.25">
      <c r="D25" s="7"/>
      <c r="E25" s="19" t="s">
        <v>152</v>
      </c>
      <c r="F25" s="28">
        <v>47</v>
      </c>
      <c r="G25" s="8"/>
      <c r="H25" s="8"/>
      <c r="I25" s="8"/>
      <c r="J25" s="8"/>
      <c r="K25" s="8"/>
      <c r="L25" s="8"/>
      <c r="M25" s="8"/>
      <c r="N25" s="8"/>
      <c r="O25" s="8"/>
      <c r="P25" s="9"/>
    </row>
    <row r="26" spans="4:16" x14ac:dyDescent="0.25">
      <c r="D26" s="7"/>
      <c r="E26" s="19" t="s">
        <v>150</v>
      </c>
      <c r="F26" s="28">
        <v>603</v>
      </c>
      <c r="G26" s="8"/>
      <c r="H26" s="8"/>
      <c r="I26" s="8"/>
      <c r="J26" s="8"/>
      <c r="K26" s="8"/>
      <c r="L26" s="8"/>
      <c r="M26" s="8"/>
      <c r="N26" s="8"/>
      <c r="O26" s="8"/>
      <c r="P26" s="9"/>
    </row>
    <row r="27" spans="4:16" x14ac:dyDescent="0.25">
      <c r="D27" s="7"/>
      <c r="E27" s="19" t="s">
        <v>151</v>
      </c>
      <c r="F27" s="28">
        <v>55</v>
      </c>
      <c r="G27" s="8"/>
      <c r="H27" s="8"/>
      <c r="I27" s="8"/>
      <c r="J27" s="8"/>
      <c r="K27" s="8"/>
      <c r="L27" s="8"/>
      <c r="M27" s="8"/>
      <c r="N27" s="8"/>
      <c r="O27" s="8"/>
      <c r="P27" s="9"/>
    </row>
    <row r="28" spans="4:16" x14ac:dyDescent="0.25">
      <c r="D28" s="7"/>
      <c r="E28" s="19" t="s">
        <v>147</v>
      </c>
      <c r="F28" s="28">
        <v>746</v>
      </c>
      <c r="G28" s="8"/>
      <c r="H28" s="8"/>
      <c r="I28" s="8"/>
      <c r="J28" s="8"/>
      <c r="K28" s="8"/>
      <c r="L28" s="8"/>
      <c r="M28" s="8"/>
      <c r="N28" s="8"/>
      <c r="O28" s="8"/>
      <c r="P28" s="9"/>
    </row>
    <row r="29" spans="4:16" ht="14.4" x14ac:dyDescent="0.3">
      <c r="D29" s="7"/>
      <c r="E29"/>
      <c r="F29"/>
      <c r="G29" s="8"/>
      <c r="H29" s="8"/>
      <c r="I29" s="8"/>
      <c r="J29" s="8"/>
      <c r="K29" s="8"/>
      <c r="L29" s="8"/>
      <c r="M29" s="8"/>
      <c r="N29" s="8"/>
      <c r="O29" s="8"/>
      <c r="P29" s="9"/>
    </row>
    <row r="30" spans="4:16" x14ac:dyDescent="0.25">
      <c r="D30" s="7"/>
      <c r="E30" s="17"/>
      <c r="F30" s="8"/>
      <c r="G30" s="8"/>
      <c r="H30" s="8"/>
      <c r="I30" s="8"/>
      <c r="J30" s="8"/>
      <c r="K30" s="8"/>
      <c r="L30" s="8"/>
      <c r="M30" s="8"/>
      <c r="N30" s="8"/>
      <c r="O30" s="8"/>
      <c r="P30" s="9"/>
    </row>
    <row r="31" spans="4:16" x14ac:dyDescent="0.25">
      <c r="D31" s="7"/>
      <c r="E31" s="17"/>
      <c r="F31" s="8"/>
      <c r="G31" s="8"/>
      <c r="H31" s="8"/>
      <c r="I31" s="8"/>
      <c r="J31" s="8"/>
      <c r="K31" s="8"/>
      <c r="L31" s="8"/>
      <c r="M31" s="8"/>
      <c r="N31" s="8"/>
      <c r="O31" s="8"/>
      <c r="P31" s="9"/>
    </row>
    <row r="32" spans="4:16" x14ac:dyDescent="0.25">
      <c r="D32" s="7"/>
      <c r="E32" s="17"/>
      <c r="F32" s="8"/>
      <c r="G32" s="8"/>
      <c r="H32" s="8"/>
      <c r="I32" s="8"/>
      <c r="J32" s="8"/>
      <c r="K32" s="8"/>
      <c r="L32" s="8"/>
      <c r="M32" s="8"/>
      <c r="N32" s="8"/>
      <c r="O32" s="8"/>
      <c r="P32" s="9"/>
    </row>
    <row r="33" spans="4:16" x14ac:dyDescent="0.25">
      <c r="D33" s="7"/>
      <c r="E33" s="17"/>
      <c r="F33" s="8"/>
      <c r="G33" s="8"/>
      <c r="H33" s="8"/>
      <c r="I33" s="8"/>
      <c r="J33" s="8"/>
      <c r="K33" s="8"/>
      <c r="L33" s="8"/>
      <c r="M33" s="8"/>
      <c r="N33" s="8"/>
      <c r="O33" s="8"/>
      <c r="P33" s="9"/>
    </row>
    <row r="34" spans="4:16" x14ac:dyDescent="0.25">
      <c r="D34" s="7"/>
      <c r="E34" s="17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</row>
    <row r="35" spans="4:16" x14ac:dyDescent="0.25">
      <c r="D35" s="7"/>
      <c r="E35" s="17"/>
      <c r="F35" s="8"/>
      <c r="G35" s="8"/>
      <c r="H35" s="8"/>
      <c r="I35" s="8"/>
      <c r="J35" s="8"/>
      <c r="K35" s="8"/>
      <c r="L35" s="8"/>
      <c r="M35" s="8"/>
      <c r="N35" s="8"/>
      <c r="O35" s="8"/>
      <c r="P35" s="9"/>
    </row>
    <row r="36" spans="4:16" x14ac:dyDescent="0.25">
      <c r="D36" s="7"/>
      <c r="E36" s="17"/>
      <c r="F36" s="8"/>
      <c r="G36" s="8"/>
      <c r="H36" s="8"/>
      <c r="I36" s="8"/>
      <c r="J36" s="8"/>
      <c r="K36" s="8"/>
      <c r="L36" s="8"/>
      <c r="M36" s="8"/>
      <c r="N36" s="8"/>
      <c r="O36" s="8"/>
      <c r="P36" s="9"/>
    </row>
    <row r="37" spans="4:16" x14ac:dyDescent="0.25">
      <c r="D37" s="7"/>
      <c r="E37" s="13"/>
      <c r="F37" s="13"/>
      <c r="G37" s="18" t="s">
        <v>158</v>
      </c>
      <c r="H37" s="18" t="s">
        <v>148</v>
      </c>
      <c r="I37" s="19"/>
      <c r="J37" s="19"/>
      <c r="K37" s="8"/>
      <c r="L37" s="8"/>
      <c r="M37" s="8"/>
      <c r="N37" s="8"/>
      <c r="O37" s="8"/>
      <c r="P37" s="9"/>
    </row>
    <row r="38" spans="4:16" x14ac:dyDescent="0.25">
      <c r="D38" s="7"/>
      <c r="E38" s="13"/>
      <c r="F38" s="13"/>
      <c r="G38" s="18" t="s">
        <v>149</v>
      </c>
      <c r="H38" s="19" t="s">
        <v>78</v>
      </c>
      <c r="I38" s="19" t="s">
        <v>90</v>
      </c>
      <c r="J38" s="19" t="s">
        <v>97</v>
      </c>
      <c r="K38" s="8"/>
      <c r="L38" s="8"/>
      <c r="M38" s="8"/>
      <c r="N38" s="8"/>
      <c r="O38" s="8"/>
      <c r="P38" s="9"/>
    </row>
    <row r="39" spans="4:16" x14ac:dyDescent="0.25">
      <c r="D39" s="7"/>
      <c r="E39" s="13"/>
      <c r="F39" s="13"/>
      <c r="G39" s="19" t="s">
        <v>153</v>
      </c>
      <c r="H39" s="28">
        <v>1</v>
      </c>
      <c r="I39" s="28"/>
      <c r="J39" s="28">
        <v>14</v>
      </c>
      <c r="K39" s="8"/>
      <c r="L39" s="8"/>
      <c r="M39" s="8"/>
      <c r="N39" s="8"/>
      <c r="O39" s="8"/>
      <c r="P39" s="9"/>
    </row>
    <row r="40" spans="4:16" x14ac:dyDescent="0.25">
      <c r="D40" s="7"/>
      <c r="E40" s="13"/>
      <c r="F40" s="13"/>
      <c r="G40" s="19" t="s">
        <v>154</v>
      </c>
      <c r="H40" s="28">
        <v>26</v>
      </c>
      <c r="I40" s="28"/>
      <c r="J40" s="28"/>
      <c r="K40" s="8"/>
      <c r="L40" s="8"/>
      <c r="M40" s="8"/>
      <c r="N40" s="8"/>
      <c r="O40" s="8"/>
      <c r="P40" s="9"/>
    </row>
    <row r="41" spans="4:16" x14ac:dyDescent="0.25">
      <c r="D41" s="7"/>
      <c r="E41" s="13"/>
      <c r="F41" s="13"/>
      <c r="G41" s="19" t="s">
        <v>152</v>
      </c>
      <c r="H41" s="28">
        <v>34</v>
      </c>
      <c r="I41" s="28">
        <v>10</v>
      </c>
      <c r="J41" s="28">
        <v>3</v>
      </c>
      <c r="K41" s="8"/>
      <c r="L41" s="8"/>
      <c r="M41" s="8"/>
      <c r="N41" s="8"/>
      <c r="O41" s="8"/>
      <c r="P41" s="9"/>
    </row>
    <row r="42" spans="4:16" x14ac:dyDescent="0.25">
      <c r="D42" s="7"/>
      <c r="E42" s="13"/>
      <c r="F42" s="13"/>
      <c r="G42" s="19" t="s">
        <v>150</v>
      </c>
      <c r="H42" s="28">
        <v>141</v>
      </c>
      <c r="I42" s="28">
        <v>343</v>
      </c>
      <c r="J42" s="28">
        <v>119</v>
      </c>
      <c r="K42" s="8"/>
      <c r="L42" s="8"/>
      <c r="M42" s="8"/>
      <c r="N42" s="8"/>
      <c r="O42" s="8"/>
      <c r="P42" s="9"/>
    </row>
    <row r="43" spans="4:16" x14ac:dyDescent="0.25">
      <c r="D43" s="7"/>
      <c r="E43" s="13"/>
      <c r="F43" s="13"/>
      <c r="G43" s="19" t="s">
        <v>151</v>
      </c>
      <c r="H43" s="28"/>
      <c r="I43" s="28">
        <v>50</v>
      </c>
      <c r="J43" s="28">
        <v>5</v>
      </c>
      <c r="K43" s="8"/>
      <c r="L43" s="8"/>
      <c r="M43" s="8"/>
      <c r="N43" s="8"/>
      <c r="O43" s="8"/>
      <c r="P43" s="9"/>
    </row>
    <row r="44" spans="4:16" x14ac:dyDescent="0.25">
      <c r="D44" s="7"/>
      <c r="E44" s="13"/>
      <c r="F44" s="13"/>
      <c r="G44" s="19" t="s">
        <v>147</v>
      </c>
      <c r="H44" s="28">
        <v>202</v>
      </c>
      <c r="I44" s="28">
        <v>403</v>
      </c>
      <c r="J44" s="28">
        <v>141</v>
      </c>
      <c r="K44" s="8"/>
      <c r="L44" s="8"/>
      <c r="M44" s="8"/>
      <c r="N44" s="8"/>
      <c r="O44" s="8"/>
      <c r="P44" s="9"/>
    </row>
    <row r="45" spans="4:16" ht="14.4" x14ac:dyDescent="0.3">
      <c r="D45" s="7"/>
      <c r="E45" s="13"/>
      <c r="F45" s="13"/>
      <c r="G45"/>
      <c r="H45"/>
      <c r="I45"/>
      <c r="J45"/>
      <c r="K45" s="8"/>
      <c r="L45" s="8"/>
      <c r="M45" s="8"/>
      <c r="N45" s="8"/>
      <c r="O45" s="8"/>
      <c r="P45" s="9"/>
    </row>
    <row r="46" spans="4:16" x14ac:dyDescent="0.25">
      <c r="D46" s="7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</row>
    <row r="47" spans="4:16" x14ac:dyDescent="0.25">
      <c r="D47" s="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/>
    </row>
    <row r="48" spans="4:16" x14ac:dyDescent="0.25">
      <c r="D48" s="7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"/>
    </row>
    <row r="49" spans="4:16" ht="14.4" thickBot="1" x14ac:dyDescent="0.3"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</row>
    <row r="50" spans="4:16" x14ac:dyDescent="0.25"/>
  </sheetData>
  <pageMargins left="0.2" right="0.25" top="0.75" bottom="0.75" header="0.3" footer="0.3"/>
  <pageSetup paperSize="9" scale="52" orientation="portrait" horizontalDpi="1200" verticalDpi="1200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showGridLines="0" tabSelected="1" zoomScale="110" zoomScaleNormal="110" workbookViewId="0">
      <selection activeCell="A9" sqref="A9"/>
    </sheetView>
  </sheetViews>
  <sheetFormatPr baseColWidth="10" defaultColWidth="0" defaultRowHeight="14.4" zeroHeight="1" x14ac:dyDescent="0.3"/>
  <cols>
    <col min="1" max="7" width="11.44140625" style="1" customWidth="1"/>
    <col min="8" max="16384" width="11.44140625" style="1" hidden="1"/>
  </cols>
  <sheetData>
    <row r="1" spans="2:6" ht="15" thickBot="1" x14ac:dyDescent="0.35">
      <c r="B1" s="2"/>
      <c r="C1" s="2"/>
      <c r="D1" s="2"/>
      <c r="E1" s="2"/>
      <c r="F1" s="2"/>
    </row>
    <row r="2" spans="2:6" ht="21.75" customHeight="1" x14ac:dyDescent="0.6">
      <c r="B2" s="66"/>
      <c r="C2" s="63"/>
      <c r="D2" s="63"/>
      <c r="E2" s="63"/>
      <c r="F2" s="67"/>
    </row>
    <row r="3" spans="2:6" ht="21.75" customHeight="1" x14ac:dyDescent="0.6">
      <c r="B3" s="66"/>
      <c r="C3" s="63"/>
      <c r="D3" s="63"/>
      <c r="E3" s="63"/>
      <c r="F3" s="67"/>
    </row>
    <row r="4" spans="2:6" x14ac:dyDescent="0.3">
      <c r="B4" s="66"/>
      <c r="C4" s="32"/>
      <c r="D4" s="32"/>
      <c r="E4" s="32"/>
      <c r="F4" s="67"/>
    </row>
    <row r="5" spans="2:6" ht="22.8" x14ac:dyDescent="0.4">
      <c r="B5" s="66"/>
      <c r="C5" s="89"/>
      <c r="D5" s="89"/>
      <c r="E5" s="89"/>
      <c r="F5" s="67"/>
    </row>
    <row r="6" spans="2:6" x14ac:dyDescent="0.3">
      <c r="B6" s="66"/>
      <c r="C6" s="74"/>
      <c r="D6" s="74"/>
      <c r="E6" s="74"/>
      <c r="F6" s="67"/>
    </row>
    <row r="7" spans="2:6" ht="20.399999999999999" x14ac:dyDescent="0.35">
      <c r="B7" s="66"/>
      <c r="C7" s="78"/>
      <c r="D7" s="90"/>
      <c r="E7" s="90"/>
      <c r="F7" s="67"/>
    </row>
    <row r="8" spans="2:6" ht="18" x14ac:dyDescent="0.35">
      <c r="B8" s="66"/>
      <c r="C8" s="75"/>
      <c r="D8" s="91"/>
      <c r="E8" s="91"/>
      <c r="F8" s="67"/>
    </row>
    <row r="9" spans="2:6" ht="17.399999999999999" x14ac:dyDescent="0.3">
      <c r="B9" s="66"/>
      <c r="C9" s="76"/>
      <c r="D9" s="92"/>
      <c r="E9" s="92"/>
      <c r="F9" s="67"/>
    </row>
    <row r="10" spans="2:6" ht="17.399999999999999" x14ac:dyDescent="0.3">
      <c r="B10" s="66"/>
      <c r="C10" s="76"/>
      <c r="D10" s="87"/>
      <c r="E10" s="87"/>
      <c r="F10" s="67"/>
    </row>
    <row r="11" spans="2:6" ht="17.399999999999999" x14ac:dyDescent="0.3">
      <c r="B11" s="66"/>
      <c r="C11" s="76"/>
      <c r="D11" s="87"/>
      <c r="E11" s="87"/>
      <c r="F11" s="67"/>
    </row>
    <row r="12" spans="2:6" ht="17.399999999999999" x14ac:dyDescent="0.3">
      <c r="B12" s="66"/>
      <c r="C12" s="76"/>
      <c r="D12" s="87"/>
      <c r="E12" s="87"/>
      <c r="F12" s="67"/>
    </row>
    <row r="13" spans="2:6" ht="17.399999999999999" x14ac:dyDescent="0.3">
      <c r="B13" s="66"/>
      <c r="C13" s="76"/>
      <c r="D13" s="87"/>
      <c r="E13" s="87"/>
      <c r="F13" s="67"/>
    </row>
    <row r="14" spans="2:6" ht="17.399999999999999" x14ac:dyDescent="0.3">
      <c r="B14" s="66"/>
      <c r="C14" s="76"/>
      <c r="D14" s="87"/>
      <c r="E14" s="87"/>
      <c r="F14" s="67"/>
    </row>
    <row r="15" spans="2:6" ht="17.399999999999999" x14ac:dyDescent="0.3">
      <c r="B15" s="66"/>
      <c r="C15" s="76"/>
      <c r="D15" s="87"/>
      <c r="E15" s="87"/>
      <c r="F15" s="67"/>
    </row>
    <row r="16" spans="2:6" ht="17.399999999999999" x14ac:dyDescent="0.3">
      <c r="B16" s="66"/>
      <c r="C16" s="76"/>
      <c r="D16" s="87"/>
      <c r="E16" s="87"/>
      <c r="F16" s="67"/>
    </row>
    <row r="17" spans="2:6" ht="17.399999999999999" x14ac:dyDescent="0.3">
      <c r="B17" s="66"/>
      <c r="C17" s="76"/>
      <c r="D17" s="87"/>
      <c r="E17" s="87"/>
      <c r="F17" s="67"/>
    </row>
    <row r="18" spans="2:6" ht="17.399999999999999" x14ac:dyDescent="0.3">
      <c r="B18" s="66"/>
      <c r="C18" s="76"/>
      <c r="D18" s="87"/>
      <c r="E18" s="87"/>
      <c r="F18" s="67"/>
    </row>
    <row r="19" spans="2:6" x14ac:dyDescent="0.3">
      <c r="B19" s="66"/>
      <c r="C19" s="88"/>
      <c r="D19" s="88"/>
      <c r="E19" s="88"/>
      <c r="F19" s="67"/>
    </row>
    <row r="20" spans="2:6" x14ac:dyDescent="0.3">
      <c r="B20" s="66"/>
      <c r="C20" s="77"/>
      <c r="D20" s="74"/>
      <c r="E20" s="74"/>
      <c r="F20" s="67"/>
    </row>
    <row r="21" spans="2:6" x14ac:dyDescent="0.3">
      <c r="B21" s="66"/>
      <c r="C21" s="64"/>
      <c r="D21" s="64"/>
      <c r="E21" s="64"/>
      <c r="F21" s="67"/>
    </row>
    <row r="22" spans="2:6" x14ac:dyDescent="0.3">
      <c r="B22" s="66"/>
      <c r="C22" s="32"/>
      <c r="D22" s="32"/>
      <c r="E22" s="32"/>
      <c r="F22" s="67"/>
    </row>
    <row r="23" spans="2:6" ht="15" thickBot="1" x14ac:dyDescent="0.35">
      <c r="B23" s="71"/>
      <c r="C23" s="72"/>
      <c r="D23" s="72"/>
      <c r="E23" s="72"/>
      <c r="F23" s="73"/>
    </row>
    <row r="24" spans="2:6" x14ac:dyDescent="0.3"/>
    <row r="25" spans="2:6" hidden="1" x14ac:dyDescent="0.3"/>
    <row r="26" spans="2:6" hidden="1" x14ac:dyDescent="0.3"/>
    <row r="27" spans="2:6" hidden="1" x14ac:dyDescent="0.3"/>
    <row r="28" spans="2:6" hidden="1" x14ac:dyDescent="0.3"/>
    <row r="29" spans="2:6" hidden="1" x14ac:dyDescent="0.3"/>
    <row r="30" spans="2:6" hidden="1" x14ac:dyDescent="0.3"/>
  </sheetData>
  <mergeCells count="14">
    <mergeCell ref="D11:E11"/>
    <mergeCell ref="C5:E5"/>
    <mergeCell ref="D7:E7"/>
    <mergeCell ref="D8:E8"/>
    <mergeCell ref="D9:E9"/>
    <mergeCell ref="D10:E10"/>
    <mergeCell ref="D18:E18"/>
    <mergeCell ref="C19:E19"/>
    <mergeCell ref="D12:E12"/>
    <mergeCell ref="D13:E13"/>
    <mergeCell ref="D14:E14"/>
    <mergeCell ref="D15:E15"/>
    <mergeCell ref="D16:E16"/>
    <mergeCell ref="D17:E17"/>
  </mergeCells>
  <pageMargins left="0.7" right="0.7" top="0.75" bottom="0.75" header="0.3" footer="0.3"/>
  <pageSetup paperSize="9" fitToWidth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="80" zoomScaleNormal="80" workbookViewId="0"/>
  </sheetViews>
  <sheetFormatPr baseColWidth="10" defaultColWidth="0" defaultRowHeight="14.4" zeroHeight="1" x14ac:dyDescent="0.3"/>
  <cols>
    <col min="1" max="8" width="11.44140625" style="1" customWidth="1"/>
    <col min="9" max="16384" width="11.44140625" style="1" hidden="1"/>
  </cols>
  <sheetData>
    <row r="1" spans="2:7" x14ac:dyDescent="0.3"/>
    <row r="2" spans="2:7" ht="21.75" customHeight="1" x14ac:dyDescent="0.6">
      <c r="B2" s="66"/>
      <c r="C2" s="63"/>
      <c r="D2" s="63"/>
      <c r="E2" s="63"/>
      <c r="F2" s="63"/>
      <c r="G2" s="67"/>
    </row>
    <row r="3" spans="2:7" ht="21.75" customHeight="1" x14ac:dyDescent="0.6">
      <c r="B3" s="66"/>
      <c r="C3" s="63"/>
      <c r="D3" s="63"/>
      <c r="E3" s="63"/>
      <c r="F3" s="63"/>
      <c r="G3" s="67"/>
    </row>
    <row r="4" spans="2:7" x14ac:dyDescent="0.3">
      <c r="B4" s="66"/>
      <c r="C4" s="32"/>
      <c r="D4" s="32"/>
      <c r="E4" s="32"/>
      <c r="F4" s="32"/>
      <c r="G4" s="67"/>
    </row>
    <row r="5" spans="2:7" ht="22.8" x14ac:dyDescent="0.4">
      <c r="B5" s="66"/>
      <c r="C5" s="89" t="s">
        <v>190</v>
      </c>
      <c r="D5" s="89"/>
      <c r="E5" s="89"/>
      <c r="F5" s="89"/>
      <c r="G5" s="67"/>
    </row>
    <row r="6" spans="2:7" x14ac:dyDescent="0.3">
      <c r="B6" s="66"/>
      <c r="C6" s="64"/>
      <c r="D6" s="64"/>
      <c r="E6" s="64"/>
      <c r="F6" s="64"/>
      <c r="G6" s="67"/>
    </row>
    <row r="7" spans="2:7" ht="20.399999999999999" x14ac:dyDescent="0.35">
      <c r="B7" s="66"/>
      <c r="C7" s="65" t="s">
        <v>171</v>
      </c>
      <c r="D7" s="95" t="s">
        <v>172</v>
      </c>
      <c r="E7" s="95"/>
      <c r="F7" s="95"/>
      <c r="G7" s="67"/>
    </row>
    <row r="8" spans="2:7" ht="18" x14ac:dyDescent="0.35">
      <c r="B8" s="66"/>
      <c r="C8" s="68"/>
      <c r="D8" s="96"/>
      <c r="E8" s="96"/>
      <c r="F8" s="96"/>
      <c r="G8" s="67"/>
    </row>
    <row r="9" spans="2:7" ht="17.399999999999999" x14ac:dyDescent="0.3">
      <c r="B9" s="66"/>
      <c r="C9" s="69">
        <v>1</v>
      </c>
      <c r="D9" s="97" t="s">
        <v>173</v>
      </c>
      <c r="E9" s="97"/>
      <c r="F9" s="97"/>
      <c r="G9" s="67"/>
    </row>
    <row r="10" spans="2:7" ht="17.399999999999999" x14ac:dyDescent="0.3">
      <c r="B10" s="66"/>
      <c r="C10" s="69">
        <v>2</v>
      </c>
      <c r="D10" s="93" t="s">
        <v>178</v>
      </c>
      <c r="E10" s="93"/>
      <c r="F10" s="93"/>
      <c r="G10" s="67"/>
    </row>
    <row r="11" spans="2:7" ht="17.399999999999999" x14ac:dyDescent="0.3">
      <c r="B11" s="66"/>
      <c r="C11" s="69">
        <v>3</v>
      </c>
      <c r="D11" s="93" t="s">
        <v>179</v>
      </c>
      <c r="E11" s="93"/>
      <c r="F11" s="93"/>
      <c r="G11" s="67"/>
    </row>
    <row r="12" spans="2:7" ht="17.399999999999999" x14ac:dyDescent="0.3">
      <c r="B12" s="66"/>
      <c r="C12" s="69">
        <v>4</v>
      </c>
      <c r="D12" s="93" t="s">
        <v>167</v>
      </c>
      <c r="E12" s="93"/>
      <c r="F12" s="93"/>
      <c r="G12" s="67"/>
    </row>
    <row r="13" spans="2:7" ht="17.399999999999999" x14ac:dyDescent="0.3">
      <c r="B13" s="66"/>
      <c r="C13" s="69">
        <v>5</v>
      </c>
      <c r="D13" s="93" t="s">
        <v>180</v>
      </c>
      <c r="E13" s="93"/>
      <c r="F13" s="93"/>
      <c r="G13" s="67"/>
    </row>
    <row r="14" spans="2:7" ht="17.399999999999999" x14ac:dyDescent="0.3">
      <c r="B14" s="66"/>
      <c r="C14" s="69">
        <v>6</v>
      </c>
      <c r="D14" s="93" t="s">
        <v>174</v>
      </c>
      <c r="E14" s="93"/>
      <c r="F14" s="93"/>
      <c r="G14" s="67"/>
    </row>
    <row r="15" spans="2:7" ht="17.399999999999999" x14ac:dyDescent="0.3">
      <c r="B15" s="66"/>
      <c r="C15" s="69">
        <v>7</v>
      </c>
      <c r="D15" s="93" t="s">
        <v>175</v>
      </c>
      <c r="E15" s="93"/>
      <c r="F15" s="93"/>
      <c r="G15" s="67"/>
    </row>
    <row r="16" spans="2:7" ht="17.399999999999999" x14ac:dyDescent="0.3">
      <c r="B16" s="66"/>
      <c r="C16" s="69">
        <v>8</v>
      </c>
      <c r="D16" s="93" t="s">
        <v>166</v>
      </c>
      <c r="E16" s="93"/>
      <c r="F16" s="93"/>
      <c r="G16" s="67"/>
    </row>
    <row r="17" spans="2:7" ht="17.399999999999999" x14ac:dyDescent="0.3">
      <c r="B17" s="66"/>
      <c r="C17" s="69">
        <v>9</v>
      </c>
      <c r="D17" s="93" t="s">
        <v>181</v>
      </c>
      <c r="E17" s="93"/>
      <c r="F17" s="93"/>
      <c r="G17" s="67"/>
    </row>
    <row r="18" spans="2:7" ht="17.399999999999999" x14ac:dyDescent="0.3">
      <c r="B18" s="66"/>
      <c r="C18" s="69">
        <v>10</v>
      </c>
      <c r="D18" s="93" t="s">
        <v>176</v>
      </c>
      <c r="E18" s="93"/>
      <c r="F18" s="93"/>
      <c r="G18" s="67"/>
    </row>
    <row r="19" spans="2:7" x14ac:dyDescent="0.3">
      <c r="B19" s="66"/>
      <c r="C19" s="94"/>
      <c r="D19" s="94"/>
      <c r="E19" s="94"/>
      <c r="F19" s="94"/>
      <c r="G19" s="67"/>
    </row>
    <row r="20" spans="2:7" x14ac:dyDescent="0.3">
      <c r="B20" s="66"/>
      <c r="C20" s="70" t="s">
        <v>177</v>
      </c>
      <c r="D20" s="64" t="s">
        <v>182</v>
      </c>
      <c r="E20" s="64"/>
      <c r="F20" s="64"/>
      <c r="G20" s="67"/>
    </row>
    <row r="21" spans="2:7" x14ac:dyDescent="0.3">
      <c r="B21" s="66"/>
      <c r="C21" s="64"/>
      <c r="D21" s="64"/>
      <c r="E21" s="64"/>
      <c r="F21" s="64"/>
      <c r="G21" s="67"/>
    </row>
    <row r="22" spans="2:7" x14ac:dyDescent="0.3">
      <c r="B22" s="66"/>
      <c r="C22" s="32"/>
      <c r="D22" s="32"/>
      <c r="E22" s="32"/>
      <c r="F22" s="32"/>
      <c r="G22" s="67"/>
    </row>
    <row r="23" spans="2:7" ht="15" thickBot="1" x14ac:dyDescent="0.35">
      <c r="B23" s="71"/>
      <c r="C23" s="72"/>
      <c r="D23" s="72"/>
      <c r="E23" s="72"/>
      <c r="F23" s="72"/>
      <c r="G23" s="73"/>
    </row>
    <row r="24" spans="2:7" x14ac:dyDescent="0.3"/>
  </sheetData>
  <mergeCells count="14">
    <mergeCell ref="D11:F11"/>
    <mergeCell ref="C5:F5"/>
    <mergeCell ref="D7:F7"/>
    <mergeCell ref="D8:F8"/>
    <mergeCell ref="D9:F9"/>
    <mergeCell ref="D10:F10"/>
    <mergeCell ref="D18:F18"/>
    <mergeCell ref="C19:F19"/>
    <mergeCell ref="D12:F12"/>
    <mergeCell ref="D13:F13"/>
    <mergeCell ref="D14:F14"/>
    <mergeCell ref="D15:F15"/>
    <mergeCell ref="D16:F16"/>
    <mergeCell ref="D17:F17"/>
  </mergeCells>
  <hyperlinks>
    <hyperlink ref="D9:F9" location="'Matriz 4x4'!A1" display="Matriz 4x4"/>
    <hyperlink ref="D10:F10" location="TOH!A1" display="Tasa de Ocupación Hotelera"/>
    <hyperlink ref="D11:F11" location="'Tarif x Hab Ocup'!A1" display="Tarifa por Habitación Ocupada"/>
    <hyperlink ref="D12:F12" location="'Estancia Media'!A1" display="Estancia Media"/>
    <hyperlink ref="D13:F13" location="'Hab Vendidas'!A1" display="Habitaciones Vendidas"/>
    <hyperlink ref="D14:F14" location="Ingresos!A1" display="Ingresos"/>
    <hyperlink ref="D15:F15" location="Llegadas!A1" display="Llegadas"/>
    <hyperlink ref="D16:F16" location="Pernoctaciones!A1" display="Pernoctaciones"/>
    <hyperlink ref="D17:F17" location="'Estab x SG'!A1" display="Establecimientos por Sector"/>
    <hyperlink ref="D18:F18" location="Empleo!A1" display="Empleo"/>
  </hyperlinks>
  <pageMargins left="0.7" right="0.7" top="0.75" bottom="0.75" header="0.3" footer="0.3"/>
  <pageSetup paperSize="9" scale="96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zoomScale="80" zoomScaleNormal="80" workbookViewId="0">
      <selection activeCell="H13" sqref="H13"/>
    </sheetView>
  </sheetViews>
  <sheetFormatPr baseColWidth="10" defaultColWidth="0" defaultRowHeight="14.4" zeroHeight="1" x14ac:dyDescent="0.3"/>
  <cols>
    <col min="1" max="2" width="11.44140625" style="1" customWidth="1"/>
    <col min="3" max="3" width="16.77734375" style="1" customWidth="1"/>
    <col min="4" max="9" width="11.44140625" style="1" customWidth="1"/>
    <col min="10" max="16384" width="11.44140625" style="1" hidden="1"/>
  </cols>
  <sheetData>
    <row r="1" spans="2:8" x14ac:dyDescent="0.3"/>
    <row r="2" spans="2:8" x14ac:dyDescent="0.3"/>
    <row r="3" spans="2:8" ht="15" thickBot="1" x14ac:dyDescent="0.35"/>
    <row r="4" spans="2:8" ht="23.4" thickBot="1" x14ac:dyDescent="0.35">
      <c r="B4" s="33"/>
      <c r="C4" s="34"/>
      <c r="D4" s="34"/>
      <c r="E4" s="34"/>
      <c r="F4" s="34"/>
      <c r="G4" s="34"/>
      <c r="H4" s="35"/>
    </row>
    <row r="5" spans="2:8" ht="22.8" x14ac:dyDescent="0.3">
      <c r="B5" s="33"/>
      <c r="C5" s="34"/>
      <c r="D5" s="34"/>
      <c r="E5" s="34"/>
      <c r="F5" s="34"/>
      <c r="G5" s="34"/>
      <c r="H5" s="35"/>
    </row>
    <row r="6" spans="2:8" ht="22.8" x14ac:dyDescent="0.3">
      <c r="B6" s="36"/>
      <c r="C6" s="37"/>
      <c r="D6" s="37"/>
      <c r="E6" s="37"/>
      <c r="F6" s="37"/>
      <c r="G6" s="37"/>
      <c r="H6" s="38"/>
    </row>
    <row r="7" spans="2:8" ht="15.6" x14ac:dyDescent="0.3">
      <c r="B7" s="39"/>
      <c r="C7" s="40"/>
      <c r="D7" s="40"/>
      <c r="E7" s="40"/>
      <c r="F7" s="40"/>
      <c r="G7" s="40"/>
      <c r="H7" s="41"/>
    </row>
    <row r="8" spans="2:8" ht="15.6" x14ac:dyDescent="0.3">
      <c r="B8" s="42"/>
      <c r="C8" s="32"/>
      <c r="D8" s="32"/>
      <c r="E8" s="32"/>
      <c r="F8" s="32"/>
      <c r="G8" s="32"/>
      <c r="H8" s="43"/>
    </row>
    <row r="9" spans="2:8" ht="16.2" thickBot="1" x14ac:dyDescent="0.35">
      <c r="B9" s="42"/>
      <c r="C9" s="32"/>
      <c r="D9" s="32"/>
      <c r="E9" s="32"/>
      <c r="F9" s="32"/>
      <c r="G9" s="32"/>
      <c r="H9" s="43"/>
    </row>
    <row r="10" spans="2:8" ht="16.2" thickBot="1" x14ac:dyDescent="0.35">
      <c r="B10" s="42"/>
      <c r="C10" s="61"/>
      <c r="D10" s="62" t="s">
        <v>165</v>
      </c>
      <c r="E10" s="62" t="s">
        <v>164</v>
      </c>
      <c r="F10" s="62" t="s">
        <v>163</v>
      </c>
      <c r="G10" s="62" t="s">
        <v>157</v>
      </c>
      <c r="H10" s="43"/>
    </row>
    <row r="11" spans="2:8" ht="15.6" x14ac:dyDescent="0.3">
      <c r="B11" s="42"/>
      <c r="C11" s="44" t="s">
        <v>162</v>
      </c>
      <c r="D11" s="45">
        <f>GETPIVOTDATA("[Measures].[TOH]",TOH!$E$11,"[Encuestas].[1.7 Categoría de alojamiento del establecimiento]","[Encuestas].[1.7 Categoría de alojamiento del establecimiento].&amp;[3 estrellas]")</f>
        <v>0.10840210052513129</v>
      </c>
      <c r="E11" s="46">
        <f>GETPIVOTDATA("[Measures].[TOH]",TOH!$E$11,"[Encuestas].[1.7 Categoría de alojamiento del establecimiento]","[Encuestas].[1.7 Categoría de alojamiento del establecimiento].&amp;[4 estrellas]")</f>
        <v>0.11383018168335188</v>
      </c>
      <c r="F11" s="45">
        <f>GETPIVOTDATA("[Measures].[TOH]",TOH!$E$11,"[Encuestas].[1.7 Categoría de alojamiento del establecimiento]","[Encuestas].[1.7 Categoría de alojamiento del establecimiento].&amp;[5 estrellas]")</f>
        <v>8.2140357574600753E-2</v>
      </c>
      <c r="G11" s="45">
        <f>GETPIVOTDATA("[Measures].[TOH]",TOH!$E$11)</f>
        <v>9.887271651107106E-2</v>
      </c>
      <c r="H11" s="43"/>
    </row>
    <row r="12" spans="2:8" ht="15.6" x14ac:dyDescent="0.3">
      <c r="B12" s="42"/>
      <c r="C12" s="44" t="s">
        <v>166</v>
      </c>
      <c r="D12" s="47">
        <f>SUM(Pernoctaciones!F12:G12)</f>
        <v>1164</v>
      </c>
      <c r="E12" s="47">
        <f>SUM(Pernoctaciones!F13:G13)</f>
        <v>1330</v>
      </c>
      <c r="F12" s="48">
        <f>SUM(Pernoctaciones!F14:G14)</f>
        <v>3093</v>
      </c>
      <c r="G12" s="47">
        <f>SUM(Pernoctaciones!F15:G15)</f>
        <v>5587</v>
      </c>
      <c r="H12" s="49"/>
    </row>
    <row r="13" spans="2:8" ht="15.6" x14ac:dyDescent="0.3">
      <c r="B13" s="42"/>
      <c r="C13" s="50" t="s">
        <v>167</v>
      </c>
      <c r="D13" s="51">
        <f>GETPIVOTDATA("[Measures].[EM Total]",'Estancia Media'!$E$11,"[Encuestas].[1.7 Categoría de alojamiento del establecimiento]","[Encuestas].[1.7 Categoría de alojamiento del establecimiento].&amp;[3 estrellas]")</f>
        <v>6.1914893617021276</v>
      </c>
      <c r="E13" s="52">
        <f>GETPIVOTDATA("[Measures].[EM Total]",'Estancia Media'!$E$11,"[Encuestas].[1.7 Categoría de alojamiento del establecimiento]","[Encuestas].[1.7 Categoría de alojamiento del establecimiento].&amp;[4 estrellas]")</f>
        <v>1.0030165912518854</v>
      </c>
      <c r="F13" s="52">
        <f>GETPIVOTDATA("[Measures].[EM Total]",'Estancia Media'!$E$11,"[Encuestas].[1.7 Categoría de alojamiento del establecimiento]","[Encuestas].[1.7 Categoría de alojamiento del establecimiento].&amp;[5 estrellas]")</f>
        <v>12.676229508196721</v>
      </c>
      <c r="G13" s="52">
        <f>GETPIVOTDATA("[Measures].[EM Total]",'Estancia Media'!$E$11)</f>
        <v>3.178043230944255</v>
      </c>
      <c r="H13" s="43"/>
    </row>
    <row r="14" spans="2:8" ht="16.2" thickBot="1" x14ac:dyDescent="0.35">
      <c r="B14" s="42"/>
      <c r="C14" s="53" t="s">
        <v>168</v>
      </c>
      <c r="D14" s="54">
        <f>GETPIVOTDATA("[Measures].[Tarf hab ocup]",'Tarif x Hab Ocup'!$E$11,"[Encuestas].[1.7 Categoría de alojamiento del establecimiento]","[Encuestas].[1.7 Categoría de alojamiento del establecimiento].&amp;[3 estrellas]")</f>
        <v>47.265363321799313</v>
      </c>
      <c r="E14" s="54">
        <f>GETPIVOTDATA("[Measures].[Tarf hab ocup]",'Tarif x Hab Ocup'!$E$11,"[Encuestas].[1.7 Categoría de alojamiento del establecimiento]","[Encuestas].[1.7 Categoría de alojamiento del establecimiento].&amp;[4 estrellas]")</f>
        <v>46.033387622149839</v>
      </c>
      <c r="F14" s="55">
        <f>GETPIVOTDATA("[Measures].[Tarf hab ocup]",'Tarif x Hab Ocup'!$E$11,"[Encuestas].[1.7 Categoría de alojamiento del establecimiento]","[Encuestas].[1.7 Categoría de alojamiento del establecimiento].&amp;[5 estrellas]")</f>
        <v>69.852827265685519</v>
      </c>
      <c r="G14" s="54">
        <f>GETPIVOTDATA("[Measures].[Tarf hab ocup]",'Tarif x Hab Ocup'!$E$11)</f>
        <v>54.788506122448979</v>
      </c>
      <c r="H14" s="43"/>
    </row>
    <row r="15" spans="2:8" ht="15.6" x14ac:dyDescent="0.3">
      <c r="B15" s="42"/>
      <c r="C15" s="56"/>
      <c r="D15" s="57"/>
      <c r="E15" s="57"/>
      <c r="F15" s="57"/>
      <c r="G15" s="57"/>
      <c r="H15" s="43"/>
    </row>
    <row r="16" spans="2:8" ht="15.6" x14ac:dyDescent="0.3">
      <c r="B16" s="42"/>
      <c r="C16" s="56"/>
      <c r="D16" s="57"/>
      <c r="E16" s="57"/>
      <c r="F16" s="57"/>
      <c r="G16" s="57"/>
      <c r="H16" s="43"/>
    </row>
    <row r="17" spans="2:8" ht="15.6" x14ac:dyDescent="0.3">
      <c r="B17" s="42"/>
      <c r="C17" s="56"/>
      <c r="D17" s="56"/>
      <c r="E17" s="56"/>
      <c r="F17" s="56"/>
      <c r="G17" s="56"/>
      <c r="H17" s="43"/>
    </row>
    <row r="18" spans="2:8" ht="16.2" thickBot="1" x14ac:dyDescent="0.35">
      <c r="B18" s="58"/>
      <c r="C18" s="59"/>
      <c r="D18" s="59"/>
      <c r="E18" s="59"/>
      <c r="F18" s="59"/>
      <c r="G18" s="59"/>
      <c r="H18" s="60"/>
    </row>
    <row r="19" spans="2:8" x14ac:dyDescent="0.3"/>
    <row r="20" spans="2:8" x14ac:dyDescent="0.3"/>
    <row r="21" spans="2:8" x14ac:dyDescent="0.3"/>
  </sheetData>
  <pageMargins left="0.7" right="0.7" top="0.75" bottom="0.75" header="0.3" footer="0.3"/>
  <pageSetup paperSize="9" scale="82" orientation="portrait" horizontalDpi="1200" verticalDpi="1200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showGridLines="0" topLeftCell="B1" zoomScale="80" zoomScaleNormal="80" zoomScaleSheetLayoutView="50" workbookViewId="0">
      <selection activeCell="E3" sqref="E3"/>
    </sheetView>
  </sheetViews>
  <sheetFormatPr baseColWidth="10" defaultColWidth="0" defaultRowHeight="13.8" zeroHeight="1" x14ac:dyDescent="0.25"/>
  <cols>
    <col min="1" max="4" width="11.44140625" style="3" customWidth="1"/>
    <col min="5" max="5" width="16.21875" style="3" bestFit="1" customWidth="1"/>
    <col min="6" max="6" width="7.77734375" style="3" bestFit="1" customWidth="1"/>
    <col min="7" max="7" width="13.77734375" style="3" bestFit="1" customWidth="1"/>
    <col min="8" max="8" width="16.21875" style="3" bestFit="1" customWidth="1"/>
    <col min="9" max="10" width="10.77734375" style="3" bestFit="1" customWidth="1"/>
    <col min="11" max="16" width="5.77734375" style="3" customWidth="1"/>
    <col min="17" max="19" width="11.44140625" style="3" customWidth="1"/>
    <col min="20" max="16384" width="11.44140625" style="3" hidden="1"/>
  </cols>
  <sheetData>
    <row r="1" spans="4:16" ht="14.4" thickBot="1" x14ac:dyDescent="0.3"/>
    <row r="2" spans="4:16" x14ac:dyDescent="0.25"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4:16" x14ac:dyDescent="0.25"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4:16" ht="14.4" thickBot="1" x14ac:dyDescent="0.3"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4:16" x14ac:dyDescent="0.25"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4:16" x14ac:dyDescent="0.25"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4:16" x14ac:dyDescent="0.25"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4:16" x14ac:dyDescent="0.25"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4:16" x14ac:dyDescent="0.25"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4:16" x14ac:dyDescent="0.25">
      <c r="D10" s="7"/>
      <c r="E10" s="17"/>
      <c r="F10" s="13"/>
      <c r="G10" s="8"/>
      <c r="H10" s="8"/>
      <c r="I10" s="8"/>
      <c r="J10" s="8"/>
      <c r="K10" s="8"/>
      <c r="L10" s="8"/>
      <c r="M10" s="8"/>
      <c r="N10" s="8"/>
      <c r="O10" s="8"/>
      <c r="P10" s="9"/>
    </row>
    <row r="11" spans="4:16" x14ac:dyDescent="0.25">
      <c r="D11" s="7"/>
      <c r="E11" s="18" t="s">
        <v>148</v>
      </c>
      <c r="F11" s="19" t="s">
        <v>159</v>
      </c>
      <c r="G11" s="8"/>
      <c r="H11" s="8"/>
      <c r="I11" s="8"/>
      <c r="J11" s="8"/>
      <c r="K11" s="8"/>
      <c r="L11" s="8"/>
      <c r="M11" s="8"/>
      <c r="N11" s="8"/>
      <c r="O11" s="8"/>
      <c r="P11" s="9"/>
    </row>
    <row r="12" spans="4:16" x14ac:dyDescent="0.25">
      <c r="D12" s="7"/>
      <c r="E12" s="19" t="s">
        <v>78</v>
      </c>
      <c r="F12" s="21">
        <v>0.10840210052513129</v>
      </c>
      <c r="G12" s="8"/>
      <c r="H12" s="8"/>
      <c r="I12" s="8"/>
      <c r="J12" s="8"/>
      <c r="K12" s="8"/>
      <c r="L12" s="8"/>
      <c r="M12" s="8"/>
      <c r="N12" s="8"/>
      <c r="O12" s="8"/>
      <c r="P12" s="9"/>
    </row>
    <row r="13" spans="4:16" x14ac:dyDescent="0.25">
      <c r="D13" s="7"/>
      <c r="E13" s="19" t="s">
        <v>90</v>
      </c>
      <c r="F13" s="21">
        <v>0.11383018168335188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4:16" x14ac:dyDescent="0.25">
      <c r="D14" s="7"/>
      <c r="E14" s="19" t="s">
        <v>97</v>
      </c>
      <c r="F14" s="21">
        <v>8.2140357574600753E-2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4:16" x14ac:dyDescent="0.25">
      <c r="D15" s="7"/>
      <c r="E15" s="19" t="s">
        <v>147</v>
      </c>
      <c r="F15" s="21">
        <v>9.887271651107106E-2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4:16" x14ac:dyDescent="0.25">
      <c r="D16" s="7"/>
      <c r="E16" s="17"/>
      <c r="F16" s="13"/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4:16" x14ac:dyDescent="0.25">
      <c r="D17" s="7"/>
      <c r="E17" s="17"/>
      <c r="F17" s="13"/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4:16" x14ac:dyDescent="0.25">
      <c r="D18" s="7"/>
      <c r="E18" s="17"/>
      <c r="F18" s="13"/>
      <c r="G18" s="8"/>
      <c r="H18" s="8"/>
      <c r="I18" s="8"/>
      <c r="J18" s="8"/>
      <c r="K18" s="8"/>
      <c r="L18" s="8"/>
      <c r="M18" s="8"/>
      <c r="N18" s="8"/>
      <c r="O18" s="8"/>
      <c r="P18" s="9"/>
    </row>
    <row r="19" spans="4:16" x14ac:dyDescent="0.25">
      <c r="D19" s="7"/>
      <c r="E19" s="17"/>
      <c r="F19" s="13"/>
      <c r="G19" s="8"/>
      <c r="H19" s="8"/>
      <c r="I19" s="8"/>
      <c r="J19" s="8"/>
      <c r="K19" s="8"/>
      <c r="L19" s="8"/>
      <c r="M19" s="8"/>
      <c r="N19" s="8"/>
      <c r="O19" s="8"/>
      <c r="P19" s="9"/>
    </row>
    <row r="20" spans="4:16" x14ac:dyDescent="0.25">
      <c r="D20" s="7"/>
      <c r="E20" s="17"/>
      <c r="F20" s="13"/>
      <c r="G20" s="15"/>
      <c r="H20" s="15"/>
      <c r="I20" s="15"/>
      <c r="J20" s="15"/>
      <c r="K20" s="15"/>
      <c r="L20" s="15"/>
      <c r="M20" s="15"/>
      <c r="N20" s="15"/>
      <c r="O20" s="15"/>
      <c r="P20" s="16"/>
    </row>
    <row r="21" spans="4:16" x14ac:dyDescent="0.25">
      <c r="D21" s="7"/>
      <c r="E21" s="17"/>
      <c r="F21" s="13"/>
      <c r="G21" s="8"/>
      <c r="H21" s="8"/>
      <c r="I21" s="8"/>
      <c r="J21" s="8"/>
      <c r="K21" s="8"/>
      <c r="L21" s="8"/>
      <c r="M21" s="8"/>
      <c r="N21" s="8"/>
      <c r="O21" s="8"/>
      <c r="P21" s="9"/>
    </row>
    <row r="22" spans="4:16" x14ac:dyDescent="0.25">
      <c r="D22" s="7"/>
      <c r="E22" s="18" t="s">
        <v>149</v>
      </c>
      <c r="F22" s="19" t="s">
        <v>159</v>
      </c>
      <c r="G22" s="8"/>
      <c r="H22" s="8"/>
      <c r="I22" s="8"/>
      <c r="J22" s="8"/>
      <c r="K22" s="8"/>
      <c r="L22" s="8"/>
      <c r="M22" s="8"/>
      <c r="N22" s="8"/>
      <c r="O22" s="8"/>
      <c r="P22" s="9"/>
    </row>
    <row r="23" spans="4:16" x14ac:dyDescent="0.25">
      <c r="D23" s="7"/>
      <c r="E23" s="19" t="s">
        <v>154</v>
      </c>
      <c r="F23" s="21">
        <v>2.3821339950372208E-2</v>
      </c>
      <c r="G23" s="8"/>
      <c r="H23" s="8"/>
      <c r="I23" s="8"/>
      <c r="J23" s="8"/>
      <c r="K23" s="8"/>
      <c r="L23" s="8"/>
      <c r="M23" s="8"/>
      <c r="N23" s="8"/>
      <c r="O23" s="8"/>
      <c r="P23" s="9"/>
    </row>
    <row r="24" spans="4:16" x14ac:dyDescent="0.25">
      <c r="D24" s="7"/>
      <c r="E24" s="19" t="s">
        <v>150</v>
      </c>
      <c r="F24" s="21">
        <v>0.11842105263157894</v>
      </c>
      <c r="G24" s="8"/>
      <c r="H24" s="8"/>
      <c r="I24" s="8"/>
      <c r="J24" s="8"/>
      <c r="K24" s="8"/>
      <c r="L24" s="8"/>
      <c r="M24" s="8"/>
      <c r="N24" s="8"/>
      <c r="O24" s="8"/>
      <c r="P24" s="9"/>
    </row>
    <row r="25" spans="4:16" x14ac:dyDescent="0.25">
      <c r="D25" s="7"/>
      <c r="E25" s="19" t="s">
        <v>147</v>
      </c>
      <c r="F25" s="21">
        <v>9.887271651107106E-2</v>
      </c>
      <c r="G25" s="8"/>
      <c r="H25" s="8"/>
      <c r="I25" s="8"/>
      <c r="J25" s="8"/>
      <c r="K25" s="8"/>
      <c r="L25" s="8"/>
      <c r="M25" s="8"/>
      <c r="N25" s="8"/>
      <c r="O25" s="8"/>
      <c r="P25" s="9"/>
    </row>
    <row r="26" spans="4:16" ht="14.4" x14ac:dyDescent="0.3">
      <c r="D26" s="7"/>
      <c r="E26"/>
      <c r="F26"/>
      <c r="G26" s="8"/>
      <c r="H26" s="8"/>
      <c r="I26" s="8"/>
      <c r="J26" s="8"/>
      <c r="K26" s="8"/>
      <c r="L26" s="8"/>
      <c r="M26" s="8"/>
      <c r="N26" s="8"/>
      <c r="O26" s="8"/>
      <c r="P26" s="9"/>
    </row>
    <row r="27" spans="4:16" ht="14.4" x14ac:dyDescent="0.3">
      <c r="D27" s="7"/>
      <c r="E27"/>
      <c r="F27"/>
      <c r="G27" s="8"/>
      <c r="H27" s="8"/>
      <c r="I27" s="8"/>
      <c r="J27" s="8"/>
      <c r="K27" s="8"/>
      <c r="L27" s="8"/>
      <c r="M27" s="8"/>
      <c r="N27" s="8"/>
      <c r="O27" s="8"/>
      <c r="P27" s="9"/>
    </row>
    <row r="28" spans="4:16" ht="14.4" x14ac:dyDescent="0.3">
      <c r="D28" s="7"/>
      <c r="E28"/>
      <c r="F28"/>
      <c r="G28" s="8"/>
      <c r="H28" s="8"/>
      <c r="I28" s="8"/>
      <c r="J28" s="8"/>
      <c r="K28" s="8"/>
      <c r="L28" s="8"/>
      <c r="M28" s="8"/>
      <c r="N28" s="8"/>
      <c r="O28" s="8"/>
      <c r="P28" s="9"/>
    </row>
    <row r="29" spans="4:16" ht="14.4" x14ac:dyDescent="0.3">
      <c r="D29" s="7"/>
      <c r="E29"/>
      <c r="F29"/>
      <c r="G29" s="8"/>
      <c r="H29" s="8"/>
      <c r="I29" s="8"/>
      <c r="J29" s="8"/>
      <c r="K29" s="8"/>
      <c r="L29" s="8"/>
      <c r="M29" s="8"/>
      <c r="N29" s="8"/>
      <c r="O29" s="8"/>
      <c r="P29" s="9"/>
    </row>
    <row r="30" spans="4:16" x14ac:dyDescent="0.25">
      <c r="D30" s="7"/>
      <c r="E30" s="17"/>
      <c r="F30" s="8"/>
      <c r="G30" s="8"/>
      <c r="H30" s="8"/>
      <c r="I30" s="8"/>
      <c r="J30" s="8"/>
      <c r="K30" s="8"/>
      <c r="L30" s="8"/>
      <c r="M30" s="8"/>
      <c r="N30" s="8"/>
      <c r="O30" s="8"/>
      <c r="P30" s="9"/>
    </row>
    <row r="31" spans="4:16" x14ac:dyDescent="0.25">
      <c r="D31" s="7"/>
      <c r="E31" s="17"/>
      <c r="F31" s="8"/>
      <c r="G31" s="8"/>
      <c r="H31" s="8"/>
      <c r="I31" s="8"/>
      <c r="J31" s="8"/>
      <c r="K31" s="8"/>
      <c r="L31" s="8"/>
      <c r="M31" s="8"/>
      <c r="N31" s="8"/>
      <c r="O31" s="8"/>
      <c r="P31" s="9"/>
    </row>
    <row r="32" spans="4:16" x14ac:dyDescent="0.25">
      <c r="D32" s="7"/>
      <c r="E32" s="17"/>
      <c r="F32" s="8"/>
      <c r="G32" s="8"/>
      <c r="H32" s="8"/>
      <c r="I32" s="8"/>
      <c r="J32" s="8"/>
      <c r="K32" s="8"/>
      <c r="L32" s="8"/>
      <c r="M32" s="8"/>
      <c r="N32" s="8"/>
      <c r="O32" s="8"/>
      <c r="P32" s="9"/>
    </row>
    <row r="33" spans="4:16" x14ac:dyDescent="0.25">
      <c r="D33" s="7"/>
      <c r="E33" s="17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6"/>
    </row>
    <row r="34" spans="4:16" x14ac:dyDescent="0.25">
      <c r="D34" s="7"/>
      <c r="E34" s="17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</row>
    <row r="35" spans="4:16" x14ac:dyDescent="0.25">
      <c r="D35" s="7"/>
      <c r="E35" s="17"/>
      <c r="F35" s="8"/>
      <c r="G35" s="8"/>
      <c r="H35" s="8"/>
      <c r="I35" s="8"/>
      <c r="J35" s="8"/>
      <c r="K35" s="8"/>
      <c r="L35" s="8"/>
      <c r="M35" s="8"/>
      <c r="N35" s="8"/>
      <c r="O35" s="8"/>
      <c r="P35" s="9"/>
    </row>
    <row r="36" spans="4:16" x14ac:dyDescent="0.25">
      <c r="D36" s="7"/>
      <c r="E36" s="17"/>
      <c r="F36" s="8"/>
      <c r="G36" s="8"/>
      <c r="H36" s="8"/>
      <c r="I36" s="8"/>
      <c r="J36" s="8"/>
      <c r="K36" s="8"/>
      <c r="L36" s="8"/>
      <c r="M36" s="8"/>
      <c r="N36" s="8"/>
      <c r="O36" s="8"/>
      <c r="P36" s="9"/>
    </row>
    <row r="37" spans="4:16" x14ac:dyDescent="0.25">
      <c r="D37" s="7"/>
      <c r="E37" s="13"/>
      <c r="F37" s="13"/>
      <c r="G37" s="18" t="s">
        <v>159</v>
      </c>
      <c r="H37" s="18" t="s">
        <v>148</v>
      </c>
      <c r="I37" s="19"/>
      <c r="J37" s="19"/>
      <c r="K37" s="8"/>
      <c r="L37" s="8"/>
      <c r="M37" s="8"/>
      <c r="N37" s="8"/>
      <c r="O37" s="8"/>
      <c r="P37" s="9"/>
    </row>
    <row r="38" spans="4:16" x14ac:dyDescent="0.25">
      <c r="D38" s="7"/>
      <c r="E38" s="13"/>
      <c r="F38" s="13"/>
      <c r="G38" s="18" t="s">
        <v>149</v>
      </c>
      <c r="H38" s="19" t="s">
        <v>78</v>
      </c>
      <c r="I38" s="19" t="s">
        <v>90</v>
      </c>
      <c r="J38" s="19" t="s">
        <v>97</v>
      </c>
      <c r="K38" s="8"/>
      <c r="L38" s="8"/>
      <c r="M38" s="8"/>
      <c r="N38" s="8"/>
      <c r="O38" s="8"/>
      <c r="P38" s="9"/>
    </row>
    <row r="39" spans="4:16" x14ac:dyDescent="0.25">
      <c r="D39" s="7"/>
      <c r="E39" s="13"/>
      <c r="F39" s="13"/>
      <c r="G39" s="19" t="s">
        <v>154</v>
      </c>
      <c r="H39" s="21">
        <v>2.3821339950372208E-2</v>
      </c>
      <c r="I39" s="21"/>
      <c r="J39" s="21"/>
      <c r="K39" s="8"/>
      <c r="L39" s="8"/>
      <c r="M39" s="8"/>
      <c r="N39" s="8"/>
      <c r="O39" s="8"/>
      <c r="P39" s="9"/>
    </row>
    <row r="40" spans="4:16" x14ac:dyDescent="0.25">
      <c r="D40" s="7"/>
      <c r="E40" s="13"/>
      <c r="F40" s="13"/>
      <c r="G40" s="19" t="s">
        <v>150</v>
      </c>
      <c r="H40" s="21">
        <v>0.19424964936886396</v>
      </c>
      <c r="I40" s="21">
        <v>0.12737267918265741</v>
      </c>
      <c r="J40" s="21">
        <v>8.4472943793757777E-2</v>
      </c>
      <c r="K40" s="8"/>
      <c r="L40" s="8"/>
      <c r="M40" s="8"/>
      <c r="N40" s="8"/>
      <c r="O40" s="8"/>
      <c r="P40" s="9"/>
    </row>
    <row r="41" spans="4:16" x14ac:dyDescent="0.25">
      <c r="D41" s="7"/>
      <c r="E41" s="13"/>
      <c r="F41" s="13"/>
      <c r="G41" s="19" t="s">
        <v>147</v>
      </c>
      <c r="H41" s="21">
        <v>0.10840210052513129</v>
      </c>
      <c r="I41" s="21">
        <v>0.11383018168335188</v>
      </c>
      <c r="J41" s="21">
        <v>8.2140357574600753E-2</v>
      </c>
      <c r="K41" s="8"/>
      <c r="L41" s="8"/>
      <c r="M41" s="8"/>
      <c r="N41" s="8"/>
      <c r="O41" s="8"/>
      <c r="P41" s="9"/>
    </row>
    <row r="42" spans="4:16" ht="14.4" x14ac:dyDescent="0.3">
      <c r="D42" s="7"/>
      <c r="E42" s="13"/>
      <c r="F42" s="13"/>
      <c r="G42"/>
      <c r="H42"/>
      <c r="I42"/>
      <c r="J42"/>
      <c r="K42" s="8"/>
      <c r="L42" s="8"/>
      <c r="M42" s="8"/>
      <c r="N42" s="8"/>
      <c r="O42" s="8"/>
      <c r="P42" s="9"/>
    </row>
    <row r="43" spans="4:16" ht="14.4" x14ac:dyDescent="0.3">
      <c r="D43" s="7"/>
      <c r="E43" s="13"/>
      <c r="F43" s="13"/>
      <c r="G43"/>
      <c r="H43"/>
      <c r="I43"/>
      <c r="J43"/>
      <c r="K43" s="8"/>
      <c r="L43" s="8"/>
      <c r="M43" s="8"/>
      <c r="N43" s="8"/>
      <c r="O43" s="8"/>
      <c r="P43" s="9"/>
    </row>
    <row r="44" spans="4:16" ht="14.4" x14ac:dyDescent="0.3">
      <c r="D44" s="7"/>
      <c r="E44" s="13"/>
      <c r="F44" s="13"/>
      <c r="G44"/>
      <c r="H44"/>
      <c r="I44"/>
      <c r="J44"/>
      <c r="K44" s="8"/>
      <c r="L44" s="8"/>
      <c r="M44" s="8"/>
      <c r="N44" s="8"/>
      <c r="O44" s="8"/>
      <c r="P44" s="9"/>
    </row>
    <row r="45" spans="4:16" ht="14.4" x14ac:dyDescent="0.3">
      <c r="D45" s="7"/>
      <c r="E45" s="13"/>
      <c r="F45" s="13"/>
      <c r="G45"/>
      <c r="H45"/>
      <c r="I45"/>
      <c r="J45"/>
      <c r="K45" s="8"/>
      <c r="L45" s="8"/>
      <c r="M45" s="8"/>
      <c r="N45" s="8"/>
      <c r="O45" s="8"/>
      <c r="P45" s="9"/>
    </row>
    <row r="46" spans="4:16" x14ac:dyDescent="0.25">
      <c r="D46" s="7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</row>
    <row r="47" spans="4:16" x14ac:dyDescent="0.25">
      <c r="D47" s="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/>
    </row>
    <row r="48" spans="4:16" x14ac:dyDescent="0.25">
      <c r="D48" s="7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"/>
    </row>
    <row r="49" spans="4:16" ht="14.4" thickBot="1" x14ac:dyDescent="0.3"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</row>
    <row r="50" spans="4:16" x14ac:dyDescent="0.25"/>
  </sheetData>
  <pageMargins left="0.2" right="0.25" top="0.75" bottom="0.75" header="0.3" footer="0.3"/>
  <pageSetup paperSize="9" scale="53" orientation="portrait" horizontalDpi="1200" verticalDpi="1200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zoomScale="80" zoomScaleNormal="80" zoomScaleSheetLayoutView="50" zoomScalePageLayoutView="30" workbookViewId="0">
      <selection activeCell="K3" sqref="K3"/>
    </sheetView>
  </sheetViews>
  <sheetFormatPr baseColWidth="10" defaultColWidth="0" defaultRowHeight="13.8" zeroHeight="1" x14ac:dyDescent="0.25"/>
  <cols>
    <col min="1" max="4" width="11.44140625" style="3" customWidth="1"/>
    <col min="5" max="5" width="13.77734375" style="3" bestFit="1" customWidth="1"/>
    <col min="6" max="6" width="8.21875" style="3" bestFit="1" customWidth="1"/>
    <col min="7" max="7" width="16.21875" style="3" bestFit="1" customWidth="1"/>
    <col min="8" max="9" width="10.77734375" style="3" bestFit="1" customWidth="1"/>
    <col min="10" max="10" width="11.5546875" style="3" bestFit="1" customWidth="1"/>
    <col min="11" max="11" width="14.77734375" style="3" bestFit="1" customWidth="1"/>
    <col min="12" max="13" width="5.77734375" style="3" customWidth="1"/>
    <col min="14" max="16" width="11.44140625" style="3" customWidth="1"/>
    <col min="17" max="16384" width="11.44140625" style="3" hidden="1"/>
  </cols>
  <sheetData>
    <row r="1" spans="4:13" ht="14.4" thickBot="1" x14ac:dyDescent="0.3"/>
    <row r="2" spans="4:13" x14ac:dyDescent="0.25">
      <c r="D2" s="4"/>
      <c r="E2" s="5"/>
      <c r="F2" s="5"/>
      <c r="G2" s="5"/>
      <c r="H2" s="5"/>
      <c r="I2" s="5"/>
      <c r="J2" s="5"/>
      <c r="K2" s="5"/>
      <c r="L2" s="5"/>
      <c r="M2" s="6"/>
    </row>
    <row r="3" spans="4:13" x14ac:dyDescent="0.25">
      <c r="D3" s="7"/>
      <c r="E3" s="8"/>
      <c r="F3" s="8"/>
      <c r="G3" s="8"/>
      <c r="H3" s="8"/>
      <c r="I3" s="8"/>
      <c r="J3" s="8"/>
      <c r="K3" s="8"/>
      <c r="L3" s="8"/>
      <c r="M3" s="9"/>
    </row>
    <row r="4" spans="4:13" ht="14.4" thickBot="1" x14ac:dyDescent="0.3">
      <c r="D4" s="10"/>
      <c r="E4" s="11"/>
      <c r="F4" s="11"/>
      <c r="G4" s="11"/>
      <c r="H4" s="11"/>
      <c r="I4" s="11"/>
      <c r="J4" s="11"/>
      <c r="K4" s="11"/>
      <c r="L4" s="11"/>
      <c r="M4" s="12"/>
    </row>
    <row r="5" spans="4:13" x14ac:dyDescent="0.25">
      <c r="D5" s="7"/>
      <c r="E5" s="8"/>
      <c r="F5" s="8"/>
      <c r="G5" s="8"/>
      <c r="H5" s="8"/>
      <c r="I5" s="8"/>
      <c r="J5" s="8"/>
      <c r="K5" s="8"/>
      <c r="L5" s="8"/>
      <c r="M5" s="9"/>
    </row>
    <row r="6" spans="4:13" x14ac:dyDescent="0.25">
      <c r="D6" s="7"/>
      <c r="E6" s="8"/>
      <c r="F6" s="8"/>
      <c r="G6" s="8"/>
      <c r="H6" s="8"/>
      <c r="I6" s="8"/>
      <c r="J6" s="8"/>
      <c r="K6" s="8"/>
      <c r="L6" s="8"/>
      <c r="M6" s="9"/>
    </row>
    <row r="7" spans="4:13" x14ac:dyDescent="0.25">
      <c r="D7" s="7"/>
      <c r="E7" s="8"/>
      <c r="F7" s="8"/>
      <c r="G7" s="8"/>
      <c r="H7" s="8"/>
      <c r="I7" s="8"/>
      <c r="J7" s="8"/>
      <c r="K7" s="8"/>
      <c r="L7" s="8"/>
      <c r="M7" s="9"/>
    </row>
    <row r="8" spans="4:13" x14ac:dyDescent="0.25">
      <c r="D8" s="7"/>
      <c r="E8" s="8"/>
      <c r="F8" s="8"/>
      <c r="G8" s="8"/>
      <c r="H8" s="8"/>
      <c r="I8" s="8"/>
      <c r="J8" s="8"/>
      <c r="K8" s="8"/>
      <c r="L8" s="8"/>
      <c r="M8" s="9"/>
    </row>
    <row r="9" spans="4:13" x14ac:dyDescent="0.25">
      <c r="D9" s="7"/>
      <c r="E9" s="8"/>
      <c r="F9" s="8"/>
      <c r="G9" s="8"/>
      <c r="H9" s="8"/>
      <c r="I9" s="8"/>
      <c r="J9" s="8"/>
      <c r="K9" s="8"/>
      <c r="L9" s="8"/>
      <c r="M9" s="9"/>
    </row>
    <row r="10" spans="4:13" x14ac:dyDescent="0.25">
      <c r="D10" s="7"/>
      <c r="E10" s="17"/>
      <c r="F10" s="13"/>
      <c r="G10" s="13"/>
      <c r="H10" s="8"/>
      <c r="I10" s="8"/>
      <c r="J10" s="8"/>
      <c r="K10" s="8"/>
      <c r="L10" s="8"/>
      <c r="M10" s="9"/>
    </row>
    <row r="11" spans="4:13" ht="14.4" x14ac:dyDescent="0.3">
      <c r="D11" s="7"/>
      <c r="E11" s="18" t="s">
        <v>148</v>
      </c>
      <c r="F11" s="19" t="s">
        <v>170</v>
      </c>
      <c r="G11"/>
      <c r="H11"/>
      <c r="I11" s="8"/>
      <c r="J11" s="8"/>
      <c r="K11" s="8"/>
      <c r="L11" s="8"/>
      <c r="M11" s="9"/>
    </row>
    <row r="12" spans="4:13" ht="14.4" x14ac:dyDescent="0.3">
      <c r="D12" s="7"/>
      <c r="E12" s="19" t="s">
        <v>78</v>
      </c>
      <c r="F12" s="29">
        <v>47.265363321799313</v>
      </c>
      <c r="G12"/>
      <c r="H12"/>
      <c r="I12" s="8"/>
      <c r="J12" s="8"/>
      <c r="K12" s="8"/>
      <c r="L12" s="8"/>
      <c r="M12" s="9"/>
    </row>
    <row r="13" spans="4:13" ht="14.4" x14ac:dyDescent="0.3">
      <c r="D13" s="7"/>
      <c r="E13" s="19" t="s">
        <v>90</v>
      </c>
      <c r="F13" s="29">
        <v>46.033387622149839</v>
      </c>
      <c r="G13"/>
      <c r="H13"/>
      <c r="I13" s="8"/>
      <c r="J13" s="8"/>
      <c r="K13" s="8"/>
      <c r="L13" s="8"/>
      <c r="M13" s="9"/>
    </row>
    <row r="14" spans="4:13" ht="14.4" x14ac:dyDescent="0.3">
      <c r="D14" s="7"/>
      <c r="E14" s="19" t="s">
        <v>97</v>
      </c>
      <c r="F14" s="29">
        <v>69.852827265685519</v>
      </c>
      <c r="G14"/>
      <c r="H14"/>
      <c r="I14" s="8"/>
      <c r="J14" s="8"/>
      <c r="K14" s="8"/>
      <c r="L14" s="8"/>
      <c r="M14" s="9"/>
    </row>
    <row r="15" spans="4:13" ht="14.4" x14ac:dyDescent="0.3">
      <c r="D15" s="7"/>
      <c r="E15" s="19" t="s">
        <v>147</v>
      </c>
      <c r="F15" s="29">
        <v>54.788506122448979</v>
      </c>
      <c r="G15"/>
      <c r="H15"/>
      <c r="I15" s="8"/>
      <c r="J15" s="8"/>
      <c r="K15" s="8"/>
      <c r="L15" s="8"/>
      <c r="M15" s="9"/>
    </row>
    <row r="16" spans="4:13" x14ac:dyDescent="0.25">
      <c r="D16" s="7"/>
      <c r="E16" s="17"/>
      <c r="F16" s="13"/>
      <c r="G16" s="13"/>
      <c r="H16" s="8"/>
      <c r="I16" s="8"/>
      <c r="J16" s="8"/>
      <c r="K16" s="8"/>
      <c r="L16" s="8"/>
      <c r="M16" s="9"/>
    </row>
    <row r="17" spans="4:13" x14ac:dyDescent="0.25">
      <c r="D17" s="7"/>
      <c r="E17" s="17"/>
      <c r="F17" s="13"/>
      <c r="G17" s="13"/>
      <c r="H17" s="8"/>
      <c r="I17" s="8"/>
      <c r="J17" s="8"/>
      <c r="K17" s="8"/>
      <c r="L17" s="8"/>
      <c r="M17" s="9"/>
    </row>
    <row r="18" spans="4:13" x14ac:dyDescent="0.25">
      <c r="D18" s="7"/>
      <c r="E18" s="17"/>
      <c r="F18" s="13"/>
      <c r="G18" s="13"/>
      <c r="H18" s="8"/>
      <c r="I18" s="8"/>
      <c r="J18" s="8"/>
      <c r="K18" s="8"/>
      <c r="L18" s="8"/>
      <c r="M18" s="9"/>
    </row>
    <row r="19" spans="4:13" x14ac:dyDescent="0.25">
      <c r="D19" s="7"/>
      <c r="E19" s="17"/>
      <c r="F19" s="13"/>
      <c r="G19" s="13"/>
      <c r="H19" s="8"/>
      <c r="I19" s="8"/>
      <c r="J19" s="8"/>
      <c r="K19" s="8"/>
      <c r="L19" s="8"/>
      <c r="M19" s="9"/>
    </row>
    <row r="20" spans="4:13" x14ac:dyDescent="0.25">
      <c r="D20" s="7"/>
      <c r="E20" s="17"/>
      <c r="F20" s="13"/>
      <c r="G20" s="13"/>
      <c r="H20" s="8"/>
      <c r="I20" s="8"/>
      <c r="J20" s="8"/>
      <c r="K20" s="8"/>
      <c r="L20" s="8"/>
      <c r="M20" s="9"/>
    </row>
    <row r="21" spans="4:13" x14ac:dyDescent="0.25">
      <c r="D21" s="7"/>
      <c r="E21" s="13"/>
      <c r="F21" s="13"/>
      <c r="G21" s="13"/>
      <c r="H21" s="8"/>
      <c r="I21" s="8"/>
      <c r="J21" s="8"/>
      <c r="K21" s="8"/>
      <c r="L21" s="8"/>
      <c r="M21" s="9"/>
    </row>
    <row r="22" spans="4:13" x14ac:dyDescent="0.25">
      <c r="D22" s="7"/>
      <c r="E22" s="13"/>
      <c r="F22" s="13"/>
      <c r="G22" s="13"/>
      <c r="H22" s="8"/>
      <c r="I22" s="8"/>
      <c r="J22" s="8"/>
      <c r="K22" s="8"/>
      <c r="L22" s="8"/>
      <c r="M22" s="9"/>
    </row>
    <row r="23" spans="4:13" x14ac:dyDescent="0.25">
      <c r="D23" s="7"/>
      <c r="E23" s="17"/>
      <c r="F23" s="13"/>
      <c r="G23" s="13"/>
      <c r="H23" s="8"/>
      <c r="I23" s="8"/>
      <c r="J23" s="8"/>
      <c r="K23" s="8"/>
      <c r="L23" s="8"/>
      <c r="M23" s="9"/>
    </row>
    <row r="24" spans="4:13" ht="14.4" x14ac:dyDescent="0.3">
      <c r="D24" s="7"/>
      <c r="E24" s="18" t="s">
        <v>149</v>
      </c>
      <c r="F24" s="19" t="s">
        <v>170</v>
      </c>
      <c r="G24"/>
      <c r="H24" s="8"/>
      <c r="I24" s="8"/>
      <c r="J24" s="8"/>
      <c r="K24" s="8"/>
      <c r="L24" s="8"/>
      <c r="M24" s="9"/>
    </row>
    <row r="25" spans="4:13" ht="14.4" x14ac:dyDescent="0.3">
      <c r="D25" s="7"/>
      <c r="E25" s="19" t="s">
        <v>154</v>
      </c>
      <c r="F25" s="29">
        <v>272.62</v>
      </c>
      <c r="G25"/>
      <c r="H25" s="8"/>
      <c r="I25" s="8"/>
      <c r="J25" s="8"/>
      <c r="K25" s="8"/>
      <c r="L25" s="8"/>
      <c r="M25" s="9"/>
    </row>
    <row r="26" spans="4:13" ht="14.4" x14ac:dyDescent="0.3">
      <c r="D26" s="7"/>
      <c r="E26" s="19" t="s">
        <v>150</v>
      </c>
      <c r="F26" s="29">
        <v>51.905707196029773</v>
      </c>
      <c r="G26"/>
      <c r="H26" s="8"/>
      <c r="I26" s="8"/>
      <c r="J26" s="8"/>
      <c r="K26" s="8"/>
      <c r="L26" s="8"/>
      <c r="M26" s="9"/>
    </row>
    <row r="27" spans="4:13" ht="14.4" x14ac:dyDescent="0.3">
      <c r="D27" s="7"/>
      <c r="E27" s="19" t="s">
        <v>147</v>
      </c>
      <c r="F27" s="29">
        <v>54.788506122448979</v>
      </c>
      <c r="G27"/>
      <c r="H27" s="8"/>
      <c r="I27" s="8"/>
      <c r="J27" s="8"/>
      <c r="K27" s="8"/>
      <c r="L27" s="8"/>
      <c r="M27" s="9"/>
    </row>
    <row r="28" spans="4:13" ht="14.4" x14ac:dyDescent="0.3">
      <c r="D28" s="7"/>
      <c r="E28"/>
      <c r="F28"/>
      <c r="G28"/>
      <c r="H28" s="8"/>
      <c r="I28" s="8"/>
      <c r="J28" s="8"/>
      <c r="K28" s="8"/>
      <c r="L28" s="8"/>
      <c r="M28" s="9"/>
    </row>
    <row r="29" spans="4:13" ht="14.4" x14ac:dyDescent="0.3">
      <c r="D29" s="7"/>
      <c r="E29"/>
      <c r="F29"/>
      <c r="G29"/>
      <c r="H29" s="8"/>
      <c r="I29" s="8"/>
      <c r="J29" s="8"/>
      <c r="K29" s="8"/>
      <c r="L29" s="8"/>
      <c r="M29" s="9"/>
    </row>
    <row r="30" spans="4:13" ht="14.4" x14ac:dyDescent="0.3">
      <c r="D30" s="7"/>
      <c r="E30"/>
      <c r="F30"/>
      <c r="G30"/>
      <c r="H30" s="8"/>
      <c r="I30" s="8"/>
      <c r="J30" s="8"/>
      <c r="K30" s="8"/>
      <c r="L30" s="8"/>
      <c r="M30" s="9"/>
    </row>
    <row r="31" spans="4:13" ht="14.4" x14ac:dyDescent="0.3">
      <c r="D31" s="7"/>
      <c r="E31"/>
      <c r="F31"/>
      <c r="G31"/>
      <c r="H31" s="8"/>
      <c r="I31" s="8"/>
      <c r="J31" s="8"/>
      <c r="K31" s="8"/>
      <c r="L31" s="8"/>
      <c r="M31" s="9"/>
    </row>
    <row r="32" spans="4:13" x14ac:dyDescent="0.25">
      <c r="D32" s="7"/>
      <c r="E32" s="17"/>
      <c r="F32" s="8"/>
      <c r="G32" s="8"/>
      <c r="H32" s="8"/>
      <c r="I32" s="8"/>
      <c r="J32" s="8"/>
      <c r="K32" s="8"/>
      <c r="L32" s="8"/>
      <c r="M32" s="9"/>
    </row>
    <row r="33" spans="4:13" x14ac:dyDescent="0.25">
      <c r="D33" s="7"/>
      <c r="E33" s="17"/>
      <c r="F33" s="8"/>
      <c r="G33" s="8"/>
      <c r="H33" s="8"/>
      <c r="I33" s="8"/>
      <c r="J33" s="8"/>
      <c r="K33" s="8"/>
      <c r="L33" s="8"/>
      <c r="M33" s="9"/>
    </row>
    <row r="34" spans="4:13" x14ac:dyDescent="0.25">
      <c r="D34" s="7"/>
      <c r="E34" s="17"/>
      <c r="F34" s="8"/>
      <c r="G34" s="8"/>
      <c r="H34" s="8"/>
      <c r="I34" s="8"/>
      <c r="J34" s="8"/>
      <c r="K34" s="8"/>
      <c r="L34" s="8"/>
      <c r="M34" s="9"/>
    </row>
    <row r="35" spans="4:13" x14ac:dyDescent="0.25">
      <c r="D35" s="7"/>
      <c r="E35" s="17"/>
      <c r="F35" s="8"/>
      <c r="G35" s="8"/>
      <c r="H35" s="8"/>
      <c r="I35" s="8"/>
      <c r="J35" s="8"/>
      <c r="K35" s="8"/>
      <c r="L35" s="8"/>
      <c r="M35" s="9"/>
    </row>
    <row r="36" spans="4:13" x14ac:dyDescent="0.25">
      <c r="D36" s="7"/>
      <c r="E36" s="13"/>
      <c r="F36" s="13"/>
      <c r="G36" s="13"/>
      <c r="H36" s="13"/>
      <c r="I36" s="13"/>
      <c r="J36" s="13"/>
      <c r="K36" s="13"/>
      <c r="L36" s="8"/>
      <c r="M36" s="9"/>
    </row>
    <row r="37" spans="4:13" ht="14.4" x14ac:dyDescent="0.3">
      <c r="D37" s="7"/>
      <c r="E37" s="13"/>
      <c r="F37" s="18" t="s">
        <v>169</v>
      </c>
      <c r="G37" s="18" t="s">
        <v>148</v>
      </c>
      <c r="H37" s="19"/>
      <c r="I37" s="19"/>
      <c r="J37"/>
      <c r="K37"/>
      <c r="L37" s="8"/>
      <c r="M37" s="9"/>
    </row>
    <row r="38" spans="4:13" ht="14.4" x14ac:dyDescent="0.3">
      <c r="D38" s="7"/>
      <c r="E38" s="13"/>
      <c r="F38" s="18" t="s">
        <v>149</v>
      </c>
      <c r="G38" s="19" t="s">
        <v>78</v>
      </c>
      <c r="H38" s="19" t="s">
        <v>90</v>
      </c>
      <c r="I38" s="19" t="s">
        <v>97</v>
      </c>
      <c r="J38"/>
      <c r="K38"/>
      <c r="L38" s="8"/>
      <c r="M38" s="9"/>
    </row>
    <row r="39" spans="4:13" ht="14.4" x14ac:dyDescent="0.3">
      <c r="D39" s="7"/>
      <c r="E39" s="13"/>
      <c r="F39" s="19" t="s">
        <v>154</v>
      </c>
      <c r="G39" s="29">
        <v>272.62</v>
      </c>
      <c r="H39" s="29"/>
      <c r="I39" s="29"/>
      <c r="J39"/>
      <c r="K39"/>
      <c r="L39" s="8"/>
      <c r="M39" s="9"/>
    </row>
    <row r="40" spans="4:13" ht="14.4" x14ac:dyDescent="0.3">
      <c r="D40" s="7"/>
      <c r="E40" s="13"/>
      <c r="F40" s="19" t="s">
        <v>150</v>
      </c>
      <c r="G40" s="29">
        <v>37.502707581227433</v>
      </c>
      <c r="H40" s="29">
        <v>46.033387622149839</v>
      </c>
      <c r="I40" s="29">
        <v>69.852827265685519</v>
      </c>
      <c r="J40"/>
      <c r="K40"/>
      <c r="L40" s="8"/>
      <c r="M40" s="9"/>
    </row>
    <row r="41" spans="4:13" ht="14.4" x14ac:dyDescent="0.3">
      <c r="D41" s="7"/>
      <c r="E41" s="13"/>
      <c r="F41" s="19" t="s">
        <v>147</v>
      </c>
      <c r="G41" s="29">
        <v>47.265363321799313</v>
      </c>
      <c r="H41" s="29">
        <v>46.033387622149839</v>
      </c>
      <c r="I41" s="29">
        <v>69.852827265685519</v>
      </c>
      <c r="J41"/>
      <c r="K41"/>
      <c r="L41" s="8"/>
      <c r="M41" s="9"/>
    </row>
    <row r="42" spans="4:13" ht="14.4" x14ac:dyDescent="0.3">
      <c r="D42" s="7"/>
      <c r="E42" s="13"/>
      <c r="F42"/>
      <c r="G42"/>
      <c r="H42"/>
      <c r="I42"/>
      <c r="J42"/>
      <c r="K42"/>
      <c r="L42" s="8"/>
      <c r="M42" s="9"/>
    </row>
    <row r="43" spans="4:13" ht="14.4" x14ac:dyDescent="0.3">
      <c r="D43" s="7"/>
      <c r="E43" s="13"/>
      <c r="F43"/>
      <c r="G43"/>
      <c r="H43"/>
      <c r="I43"/>
      <c r="J43"/>
      <c r="K43"/>
      <c r="L43" s="8"/>
      <c r="M43" s="9"/>
    </row>
    <row r="44" spans="4:13" ht="14.4" x14ac:dyDescent="0.3">
      <c r="D44" s="7"/>
      <c r="E44" s="32"/>
      <c r="F44"/>
      <c r="G44"/>
      <c r="H44"/>
      <c r="I44"/>
      <c r="J44"/>
      <c r="K44"/>
      <c r="L44" s="8"/>
      <c r="M44" s="9"/>
    </row>
    <row r="45" spans="4:13" ht="14.4" x14ac:dyDescent="0.3">
      <c r="D45" s="7"/>
      <c r="E45"/>
      <c r="F45"/>
      <c r="G45"/>
      <c r="H45"/>
      <c r="I45"/>
      <c r="J45"/>
      <c r="K45"/>
      <c r="L45" s="8"/>
      <c r="M45" s="9"/>
    </row>
    <row r="46" spans="4:13" ht="14.4" x14ac:dyDescent="0.3">
      <c r="D46" s="7"/>
      <c r="E46"/>
      <c r="F46"/>
      <c r="G46"/>
      <c r="H46"/>
      <c r="I46"/>
      <c r="J46"/>
      <c r="K46"/>
      <c r="L46" s="8"/>
      <c r="M46" s="9"/>
    </row>
    <row r="47" spans="4:13" x14ac:dyDescent="0.25">
      <c r="D47" s="7"/>
      <c r="E47" s="8"/>
      <c r="F47" s="8"/>
      <c r="G47" s="8"/>
      <c r="H47" s="8"/>
      <c r="I47" s="8"/>
      <c r="J47" s="8"/>
      <c r="K47" s="8"/>
      <c r="L47" s="8"/>
      <c r="M47" s="9"/>
    </row>
    <row r="48" spans="4:13" x14ac:dyDescent="0.25">
      <c r="D48" s="7"/>
      <c r="E48" s="8"/>
      <c r="F48" s="8"/>
      <c r="G48" s="8"/>
      <c r="H48" s="8"/>
      <c r="I48" s="8"/>
      <c r="J48" s="8"/>
      <c r="K48" s="8"/>
      <c r="L48" s="8"/>
      <c r="M48" s="9"/>
    </row>
    <row r="49" spans="4:13" ht="14.4" thickBot="1" x14ac:dyDescent="0.3">
      <c r="D49" s="10"/>
      <c r="E49" s="11"/>
      <c r="F49" s="11"/>
      <c r="G49" s="11"/>
      <c r="H49" s="11"/>
      <c r="I49" s="11"/>
      <c r="J49" s="11"/>
      <c r="K49" s="11"/>
      <c r="L49" s="11"/>
      <c r="M49" s="12"/>
    </row>
    <row r="50" spans="4:13" x14ac:dyDescent="0.25"/>
  </sheetData>
  <pageMargins left="0.2" right="0.25" top="0.75" bottom="0.75" header="0.3" footer="0.3"/>
  <pageSetup paperSize="9" scale="55" orientation="portrait" horizontalDpi="1200" verticalDpi="1200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showGridLines="0" zoomScale="80" zoomScaleNormal="80" zoomScaleSheetLayoutView="50" workbookViewId="0">
      <selection activeCell="O4" sqref="O4"/>
    </sheetView>
  </sheetViews>
  <sheetFormatPr baseColWidth="10" defaultColWidth="0" defaultRowHeight="13.8" zeroHeight="1" x14ac:dyDescent="0.25"/>
  <cols>
    <col min="1" max="4" width="11.44140625" style="3" customWidth="1"/>
    <col min="5" max="5" width="16.21875" style="3" bestFit="1" customWidth="1"/>
    <col min="6" max="6" width="6.21875" style="3" bestFit="1" customWidth="1"/>
    <col min="7" max="7" width="17.44140625" style="3" bestFit="1" customWidth="1"/>
    <col min="8" max="8" width="16.21875" style="3" bestFit="1" customWidth="1"/>
    <col min="9" max="10" width="10.77734375" style="3" bestFit="1" customWidth="1"/>
    <col min="11" max="16" width="5.77734375" style="3" customWidth="1"/>
    <col min="17" max="19" width="11.44140625" style="3" customWidth="1"/>
    <col min="20" max="16384" width="11.44140625" style="3" hidden="1"/>
  </cols>
  <sheetData>
    <row r="1" spans="4:16" ht="14.4" thickBot="1" x14ac:dyDescent="0.3"/>
    <row r="2" spans="4:16" x14ac:dyDescent="0.25"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4:16" x14ac:dyDescent="0.25"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4:16" ht="14.4" thickBot="1" x14ac:dyDescent="0.3"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4:16" x14ac:dyDescent="0.25"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4:16" x14ac:dyDescent="0.25"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4:16" x14ac:dyDescent="0.25"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4:16" x14ac:dyDescent="0.25"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4:16" x14ac:dyDescent="0.25"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4:16" x14ac:dyDescent="0.25">
      <c r="D10" s="7"/>
      <c r="E10" s="17"/>
      <c r="F10" s="13"/>
      <c r="G10" s="8"/>
      <c r="H10" s="8"/>
      <c r="I10" s="8"/>
      <c r="J10" s="8"/>
      <c r="K10" s="8"/>
      <c r="L10" s="8"/>
      <c r="M10" s="8"/>
      <c r="N10" s="8"/>
      <c r="O10" s="8"/>
      <c r="P10" s="9"/>
    </row>
    <row r="11" spans="4:16" ht="14.4" x14ac:dyDescent="0.3">
      <c r="D11" s="7"/>
      <c r="E11" s="18" t="s">
        <v>148</v>
      </c>
      <c r="F11" s="19" t="s">
        <v>157</v>
      </c>
      <c r="G11"/>
      <c r="H11" s="8"/>
      <c r="I11" s="8"/>
      <c r="J11" s="8"/>
      <c r="K11" s="8"/>
      <c r="L11" s="8"/>
      <c r="M11" s="8"/>
      <c r="N11" s="8"/>
      <c r="O11" s="8"/>
      <c r="P11" s="9"/>
    </row>
    <row r="12" spans="4:16" ht="14.4" x14ac:dyDescent="0.3">
      <c r="D12" s="7"/>
      <c r="E12" s="19" t="s">
        <v>78</v>
      </c>
      <c r="F12" s="30">
        <v>6.1914893617021276</v>
      </c>
      <c r="G12"/>
      <c r="H12" s="8"/>
      <c r="I12" s="8"/>
      <c r="J12" s="8"/>
      <c r="K12" s="8"/>
      <c r="L12" s="8"/>
      <c r="M12" s="8"/>
      <c r="N12" s="8"/>
      <c r="O12" s="8"/>
      <c r="P12" s="9"/>
    </row>
    <row r="13" spans="4:16" ht="14.4" x14ac:dyDescent="0.3">
      <c r="D13" s="7"/>
      <c r="E13" s="19" t="s">
        <v>90</v>
      </c>
      <c r="F13" s="30">
        <v>1.0030165912518854</v>
      </c>
      <c r="G13"/>
      <c r="H13" s="8"/>
      <c r="I13" s="8"/>
      <c r="J13" s="8"/>
      <c r="K13" s="8"/>
      <c r="L13" s="8"/>
      <c r="M13" s="8"/>
      <c r="N13" s="8"/>
      <c r="O13" s="8"/>
      <c r="P13" s="9"/>
    </row>
    <row r="14" spans="4:16" ht="14.4" x14ac:dyDescent="0.3">
      <c r="D14" s="7"/>
      <c r="E14" s="19" t="s">
        <v>97</v>
      </c>
      <c r="F14" s="30">
        <v>12.676229508196721</v>
      </c>
      <c r="G14"/>
      <c r="H14" s="8"/>
      <c r="I14" s="8"/>
      <c r="J14" s="8"/>
      <c r="K14" s="8"/>
      <c r="L14" s="8"/>
      <c r="M14" s="8"/>
      <c r="N14" s="8"/>
      <c r="O14" s="8"/>
      <c r="P14" s="9"/>
    </row>
    <row r="15" spans="4:16" ht="14.4" x14ac:dyDescent="0.3">
      <c r="D15" s="7"/>
      <c r="E15" s="19" t="s">
        <v>147</v>
      </c>
      <c r="F15" s="30">
        <v>3.178043230944255</v>
      </c>
      <c r="G15"/>
      <c r="H15" s="8"/>
      <c r="I15" s="8"/>
      <c r="J15" s="8"/>
      <c r="K15" s="8"/>
      <c r="L15" s="8"/>
      <c r="M15" s="8"/>
      <c r="N15" s="8"/>
      <c r="O15" s="8"/>
      <c r="P15" s="9"/>
    </row>
    <row r="16" spans="4:16" x14ac:dyDescent="0.25">
      <c r="D16" s="7"/>
      <c r="E16" s="17"/>
      <c r="F16" s="31"/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4:16" x14ac:dyDescent="0.25">
      <c r="D17" s="7"/>
      <c r="E17" s="17"/>
      <c r="F17" s="13"/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4:16" x14ac:dyDescent="0.25">
      <c r="D18" s="7"/>
      <c r="E18" s="17"/>
      <c r="F18" s="13"/>
      <c r="G18" s="8"/>
      <c r="H18" s="8"/>
      <c r="I18" s="8"/>
      <c r="J18" s="8"/>
      <c r="K18" s="8"/>
      <c r="L18" s="8"/>
      <c r="M18" s="8"/>
      <c r="N18" s="8"/>
      <c r="O18" s="8"/>
      <c r="P18" s="9"/>
    </row>
    <row r="19" spans="4:16" x14ac:dyDescent="0.25">
      <c r="D19" s="7"/>
      <c r="E19" s="17"/>
      <c r="F19" s="13"/>
      <c r="G19" s="8"/>
      <c r="H19" s="8"/>
      <c r="I19" s="8"/>
      <c r="J19" s="8"/>
      <c r="K19" s="8"/>
      <c r="L19" s="8"/>
      <c r="M19" s="8"/>
      <c r="N19" s="8"/>
      <c r="O19" s="8"/>
      <c r="P19" s="9"/>
    </row>
    <row r="20" spans="4:16" x14ac:dyDescent="0.25">
      <c r="D20" s="7"/>
      <c r="E20" s="17"/>
      <c r="F20" s="13"/>
      <c r="G20" s="8"/>
      <c r="H20" s="8"/>
      <c r="I20" s="8"/>
      <c r="J20" s="8"/>
      <c r="K20" s="8"/>
      <c r="L20" s="8"/>
      <c r="M20" s="8"/>
      <c r="N20" s="8"/>
      <c r="O20" s="8"/>
      <c r="P20" s="9"/>
    </row>
    <row r="21" spans="4:16" x14ac:dyDescent="0.25">
      <c r="D21" s="7"/>
      <c r="E21" s="17"/>
      <c r="F21" s="13"/>
      <c r="G21" s="8"/>
      <c r="H21" s="8"/>
      <c r="I21" s="8"/>
      <c r="J21" s="8"/>
      <c r="K21" s="8"/>
      <c r="L21" s="8"/>
      <c r="M21" s="8"/>
      <c r="N21" s="8"/>
      <c r="O21" s="8"/>
      <c r="P21" s="9"/>
    </row>
    <row r="22" spans="4:16" x14ac:dyDescent="0.25">
      <c r="D22" s="7"/>
      <c r="E22" s="18" t="s">
        <v>149</v>
      </c>
      <c r="F22" s="19" t="s">
        <v>157</v>
      </c>
      <c r="G22" s="8"/>
      <c r="H22" s="8"/>
      <c r="I22" s="8"/>
      <c r="J22" s="8"/>
      <c r="K22" s="8"/>
      <c r="L22" s="8"/>
      <c r="M22" s="8"/>
      <c r="N22" s="8"/>
      <c r="O22" s="8"/>
      <c r="P22" s="9"/>
    </row>
    <row r="23" spans="4:16" x14ac:dyDescent="0.25">
      <c r="D23" s="7"/>
      <c r="E23" s="19" t="s">
        <v>153</v>
      </c>
      <c r="F23" s="30"/>
      <c r="G23" s="8"/>
      <c r="H23" s="8"/>
      <c r="I23" s="8"/>
      <c r="J23" s="8"/>
      <c r="K23" s="8"/>
      <c r="L23" s="8"/>
      <c r="M23" s="8"/>
      <c r="N23" s="8"/>
      <c r="O23" s="8"/>
      <c r="P23" s="9"/>
    </row>
    <row r="24" spans="4:16" x14ac:dyDescent="0.25">
      <c r="D24" s="7"/>
      <c r="E24" s="19" t="s">
        <v>154</v>
      </c>
      <c r="F24" s="30">
        <v>1.5777777777777777</v>
      </c>
      <c r="G24" s="8"/>
      <c r="H24" s="8"/>
      <c r="I24" s="8"/>
      <c r="J24" s="8"/>
      <c r="K24" s="8"/>
      <c r="L24" s="8"/>
      <c r="M24" s="8"/>
      <c r="N24" s="8"/>
      <c r="O24" s="8"/>
      <c r="P24" s="9"/>
    </row>
    <row r="25" spans="4:16" x14ac:dyDescent="0.25">
      <c r="D25" s="7"/>
      <c r="E25" s="19" t="s">
        <v>152</v>
      </c>
      <c r="F25" s="30"/>
      <c r="G25" s="8"/>
      <c r="H25" s="8"/>
      <c r="I25" s="8"/>
      <c r="J25" s="8"/>
      <c r="K25" s="8"/>
      <c r="L25" s="8"/>
      <c r="M25" s="8"/>
      <c r="N25" s="8"/>
      <c r="O25" s="8"/>
      <c r="P25" s="9"/>
    </row>
    <row r="26" spans="4:16" x14ac:dyDescent="0.25">
      <c r="D26" s="7"/>
      <c r="E26" s="19" t="s">
        <v>150</v>
      </c>
      <c r="F26" s="30">
        <v>3.2200817279626386</v>
      </c>
      <c r="G26" s="8"/>
      <c r="H26" s="8"/>
      <c r="I26" s="8"/>
      <c r="J26" s="8"/>
      <c r="K26" s="8"/>
      <c r="L26" s="8"/>
      <c r="M26" s="8"/>
      <c r="N26" s="8"/>
      <c r="O26" s="8"/>
      <c r="P26" s="9"/>
    </row>
    <row r="27" spans="4:16" x14ac:dyDescent="0.25">
      <c r="D27" s="7"/>
      <c r="E27" s="19" t="s">
        <v>151</v>
      </c>
      <c r="F27" s="30"/>
      <c r="G27" s="8"/>
      <c r="H27" s="8"/>
      <c r="I27" s="8"/>
      <c r="J27" s="8"/>
      <c r="K27" s="8"/>
      <c r="L27" s="8"/>
      <c r="M27" s="8"/>
      <c r="N27" s="8"/>
      <c r="O27" s="8"/>
      <c r="P27" s="9"/>
    </row>
    <row r="28" spans="4:16" x14ac:dyDescent="0.25">
      <c r="D28" s="7"/>
      <c r="E28" s="19" t="s">
        <v>147</v>
      </c>
      <c r="F28" s="30">
        <v>3.178043230944255</v>
      </c>
      <c r="G28" s="8"/>
      <c r="H28" s="8"/>
      <c r="I28" s="8"/>
      <c r="J28" s="8"/>
      <c r="K28" s="8"/>
      <c r="L28" s="8"/>
      <c r="M28" s="8"/>
      <c r="N28" s="8"/>
      <c r="O28" s="8"/>
      <c r="P28" s="9"/>
    </row>
    <row r="29" spans="4:16" ht="14.4" x14ac:dyDescent="0.3">
      <c r="D29" s="7"/>
      <c r="E29"/>
      <c r="F29"/>
      <c r="G29" s="8"/>
      <c r="H29" s="8"/>
      <c r="I29" s="8"/>
      <c r="J29" s="8"/>
      <c r="K29" s="8"/>
      <c r="L29" s="8"/>
      <c r="M29" s="8"/>
      <c r="N29" s="8"/>
      <c r="O29" s="8"/>
      <c r="P29" s="9"/>
    </row>
    <row r="30" spans="4:16" x14ac:dyDescent="0.25">
      <c r="D30" s="7"/>
      <c r="E30" s="17"/>
      <c r="F30" s="8"/>
      <c r="G30" s="8"/>
      <c r="H30" s="8"/>
      <c r="I30" s="8"/>
      <c r="J30" s="8"/>
      <c r="K30" s="8"/>
      <c r="L30" s="8"/>
      <c r="M30" s="8"/>
      <c r="N30" s="8"/>
      <c r="O30" s="8"/>
      <c r="P30" s="9"/>
    </row>
    <row r="31" spans="4:16" x14ac:dyDescent="0.25">
      <c r="D31" s="7"/>
      <c r="E31" s="17"/>
      <c r="F31" s="8"/>
      <c r="G31" s="8"/>
      <c r="H31" s="8"/>
      <c r="I31" s="8"/>
      <c r="J31" s="8"/>
      <c r="K31" s="8"/>
      <c r="L31" s="8"/>
      <c r="M31" s="8"/>
      <c r="N31" s="8"/>
      <c r="O31" s="8"/>
      <c r="P31" s="9"/>
    </row>
    <row r="32" spans="4:16" x14ac:dyDescent="0.25">
      <c r="D32" s="7"/>
      <c r="E32" s="17"/>
      <c r="F32" s="8"/>
      <c r="G32" s="8"/>
      <c r="H32" s="8"/>
      <c r="I32" s="8"/>
      <c r="J32" s="8"/>
      <c r="K32" s="8"/>
      <c r="L32" s="8"/>
      <c r="M32" s="8"/>
      <c r="N32" s="8"/>
      <c r="O32" s="8"/>
      <c r="P32" s="9"/>
    </row>
    <row r="33" spans="4:16" x14ac:dyDescent="0.25">
      <c r="D33" s="7"/>
      <c r="E33" s="17"/>
      <c r="F33" s="8"/>
      <c r="G33" s="8"/>
      <c r="H33" s="8"/>
      <c r="I33" s="8"/>
      <c r="J33" s="8"/>
      <c r="K33" s="8"/>
      <c r="L33" s="8"/>
      <c r="M33" s="8"/>
      <c r="N33" s="8"/>
      <c r="O33" s="8"/>
      <c r="P33" s="9"/>
    </row>
    <row r="34" spans="4:16" x14ac:dyDescent="0.25">
      <c r="D34" s="7"/>
      <c r="E34" s="17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</row>
    <row r="35" spans="4:16" x14ac:dyDescent="0.25">
      <c r="D35" s="7"/>
      <c r="E35" s="17"/>
      <c r="F35" s="8"/>
      <c r="G35" s="8"/>
      <c r="H35" s="8"/>
      <c r="I35" s="8"/>
      <c r="J35" s="8"/>
      <c r="K35" s="8"/>
      <c r="L35" s="8"/>
      <c r="M35" s="8"/>
      <c r="N35" s="8"/>
      <c r="O35" s="8"/>
      <c r="P35" s="9"/>
    </row>
    <row r="36" spans="4:16" x14ac:dyDescent="0.25">
      <c r="D36" s="7"/>
      <c r="E36" s="17"/>
      <c r="F36" s="8"/>
      <c r="G36" s="8"/>
      <c r="H36" s="8"/>
      <c r="I36" s="8"/>
      <c r="J36" s="8"/>
      <c r="K36" s="8"/>
      <c r="L36" s="8"/>
      <c r="M36" s="8"/>
      <c r="N36" s="8"/>
      <c r="O36" s="8"/>
      <c r="P36" s="9"/>
    </row>
    <row r="37" spans="4:16" x14ac:dyDescent="0.25">
      <c r="D37" s="7"/>
      <c r="E37" s="13"/>
      <c r="F37" s="13"/>
      <c r="G37" s="18" t="s">
        <v>157</v>
      </c>
      <c r="H37" s="18" t="s">
        <v>148</v>
      </c>
      <c r="I37" s="19"/>
      <c r="J37" s="19"/>
      <c r="K37" s="8"/>
      <c r="L37" s="8"/>
      <c r="M37" s="8"/>
      <c r="N37" s="8"/>
      <c r="O37" s="8"/>
      <c r="P37" s="9"/>
    </row>
    <row r="38" spans="4:16" x14ac:dyDescent="0.25">
      <c r="D38" s="7"/>
      <c r="E38" s="13"/>
      <c r="F38" s="13"/>
      <c r="G38" s="18" t="s">
        <v>149</v>
      </c>
      <c r="H38" s="19" t="s">
        <v>78</v>
      </c>
      <c r="I38" s="19" t="s">
        <v>90</v>
      </c>
      <c r="J38" s="19" t="s">
        <v>97</v>
      </c>
      <c r="K38" s="8"/>
      <c r="L38" s="8"/>
      <c r="M38" s="8"/>
      <c r="N38" s="8"/>
      <c r="O38" s="8"/>
      <c r="P38" s="9"/>
    </row>
    <row r="39" spans="4:16" x14ac:dyDescent="0.25">
      <c r="D39" s="7"/>
      <c r="E39" s="13"/>
      <c r="F39" s="13"/>
      <c r="G39" s="19" t="s">
        <v>153</v>
      </c>
      <c r="H39" s="30"/>
      <c r="I39" s="30"/>
      <c r="J39" s="30"/>
      <c r="K39" s="8"/>
      <c r="L39" s="8"/>
      <c r="M39" s="8"/>
      <c r="N39" s="8"/>
      <c r="O39" s="8"/>
      <c r="P39" s="9"/>
    </row>
    <row r="40" spans="4:16" x14ac:dyDescent="0.25">
      <c r="D40" s="7"/>
      <c r="E40" s="13"/>
      <c r="F40" s="13"/>
      <c r="G40" s="19" t="s">
        <v>154</v>
      </c>
      <c r="H40" s="30">
        <v>1.5777777777777777</v>
      </c>
      <c r="I40" s="30"/>
      <c r="J40" s="30"/>
      <c r="K40" s="8"/>
      <c r="L40" s="8"/>
      <c r="M40" s="8"/>
      <c r="N40" s="8"/>
      <c r="O40" s="8"/>
      <c r="P40" s="9"/>
    </row>
    <row r="41" spans="4:16" x14ac:dyDescent="0.25">
      <c r="D41" s="7"/>
      <c r="E41" s="13"/>
      <c r="F41" s="13"/>
      <c r="G41" s="19" t="s">
        <v>152</v>
      </c>
      <c r="H41" s="30"/>
      <c r="I41" s="30"/>
      <c r="J41" s="30"/>
      <c r="K41" s="8"/>
      <c r="L41" s="8"/>
      <c r="M41" s="8"/>
      <c r="N41" s="8"/>
      <c r="O41" s="8"/>
      <c r="P41" s="9"/>
    </row>
    <row r="42" spans="4:16" x14ac:dyDescent="0.25">
      <c r="D42" s="7"/>
      <c r="E42" s="13"/>
      <c r="F42" s="13"/>
      <c r="G42" s="19" t="s">
        <v>150</v>
      </c>
      <c r="H42" s="30">
        <v>7.6433566433566433</v>
      </c>
      <c r="I42" s="30">
        <v>1.0030165912518854</v>
      </c>
      <c r="J42" s="30">
        <v>12.676229508196721</v>
      </c>
      <c r="K42" s="8"/>
      <c r="L42" s="8"/>
      <c r="M42" s="8"/>
      <c r="N42" s="8"/>
      <c r="O42" s="8"/>
      <c r="P42" s="9"/>
    </row>
    <row r="43" spans="4:16" x14ac:dyDescent="0.25">
      <c r="D43" s="7"/>
      <c r="E43" s="13"/>
      <c r="F43" s="13"/>
      <c r="G43" s="19" t="s">
        <v>151</v>
      </c>
      <c r="H43" s="30"/>
      <c r="I43" s="30"/>
      <c r="J43" s="30"/>
      <c r="K43" s="8"/>
      <c r="L43" s="8"/>
      <c r="M43" s="8"/>
      <c r="N43" s="8"/>
      <c r="O43" s="8"/>
      <c r="P43" s="9"/>
    </row>
    <row r="44" spans="4:16" x14ac:dyDescent="0.25">
      <c r="D44" s="7"/>
      <c r="E44" s="13"/>
      <c r="F44" s="13"/>
      <c r="G44" s="19" t="s">
        <v>147</v>
      </c>
      <c r="H44" s="30">
        <v>6.1914893617021276</v>
      </c>
      <c r="I44" s="30">
        <v>1.0030165912518854</v>
      </c>
      <c r="J44" s="30">
        <v>12.676229508196721</v>
      </c>
      <c r="K44" s="8"/>
      <c r="L44" s="8"/>
      <c r="M44" s="8"/>
      <c r="N44" s="8"/>
      <c r="O44" s="8"/>
      <c r="P44" s="9"/>
    </row>
    <row r="45" spans="4:16" ht="14.4" x14ac:dyDescent="0.3">
      <c r="D45" s="7"/>
      <c r="E45" s="13"/>
      <c r="F45" s="13"/>
      <c r="G45"/>
      <c r="H45"/>
      <c r="I45"/>
      <c r="J45"/>
      <c r="K45" s="8"/>
      <c r="L45" s="8"/>
      <c r="M45" s="8"/>
      <c r="N45" s="8"/>
      <c r="O45" s="8"/>
      <c r="P45" s="9"/>
    </row>
    <row r="46" spans="4:16" x14ac:dyDescent="0.25">
      <c r="D46" s="7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</row>
    <row r="47" spans="4:16" x14ac:dyDescent="0.25">
      <c r="D47" s="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/>
    </row>
    <row r="48" spans="4:16" x14ac:dyDescent="0.25">
      <c r="D48" s="7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"/>
    </row>
    <row r="49" spans="4:16" ht="14.4" thickBot="1" x14ac:dyDescent="0.3"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</row>
    <row r="50" spans="4:16" x14ac:dyDescent="0.25"/>
  </sheetData>
  <pageMargins left="0.2" right="0.25" top="0.75" bottom="0.75" header="0.3" footer="0.3"/>
  <pageSetup paperSize="9" scale="53" orientation="portrait" horizontalDpi="1200" verticalDpi="1200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showGridLines="0" zoomScale="80" zoomScaleNormal="80" zoomScaleSheetLayoutView="50" workbookViewId="0">
      <selection activeCell="L6" sqref="L6"/>
    </sheetView>
  </sheetViews>
  <sheetFormatPr baseColWidth="10" defaultColWidth="0" defaultRowHeight="13.8" zeroHeight="1" x14ac:dyDescent="0.25"/>
  <cols>
    <col min="1" max="4" width="11.44140625" style="3" customWidth="1"/>
    <col min="5" max="5" width="13.77734375" style="3" bestFit="1" customWidth="1"/>
    <col min="6" max="6" width="6.21875" style="3" bestFit="1" customWidth="1"/>
    <col min="7" max="7" width="13.77734375" style="3" bestFit="1" customWidth="1"/>
    <col min="8" max="8" width="16.21875" style="3" bestFit="1" customWidth="1"/>
    <col min="9" max="10" width="10.77734375" style="3" bestFit="1" customWidth="1"/>
    <col min="11" max="16" width="5.77734375" style="3" customWidth="1"/>
    <col min="17" max="19" width="11.44140625" style="3" customWidth="1"/>
    <col min="20" max="16384" width="11.44140625" style="3" hidden="1"/>
  </cols>
  <sheetData>
    <row r="1" spans="4:16" ht="14.4" thickBot="1" x14ac:dyDescent="0.3"/>
    <row r="2" spans="4:16" x14ac:dyDescent="0.25"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4:16" x14ac:dyDescent="0.25"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4:16" ht="14.4" thickBot="1" x14ac:dyDescent="0.3"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4:16" x14ac:dyDescent="0.25"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4:16" x14ac:dyDescent="0.25"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4:16" x14ac:dyDescent="0.25"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4:16" x14ac:dyDescent="0.25"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4:16" x14ac:dyDescent="0.25"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4:16" x14ac:dyDescent="0.25">
      <c r="D10" s="7"/>
      <c r="E10" s="17"/>
      <c r="F10" s="13"/>
      <c r="G10" s="8"/>
      <c r="H10" s="8"/>
      <c r="I10" s="8"/>
      <c r="J10" s="8"/>
      <c r="K10" s="8"/>
      <c r="L10" s="8"/>
      <c r="M10" s="8"/>
      <c r="N10" s="8"/>
      <c r="O10" s="8"/>
      <c r="P10" s="9"/>
    </row>
    <row r="11" spans="4:16" ht="14.4" x14ac:dyDescent="0.3">
      <c r="D11" s="7"/>
      <c r="E11" s="18" t="s">
        <v>148</v>
      </c>
      <c r="F11" s="19" t="s">
        <v>157</v>
      </c>
      <c r="G11"/>
      <c r="H11" s="8"/>
      <c r="I11" s="8"/>
      <c r="J11" s="8"/>
      <c r="K11" s="8"/>
      <c r="L11" s="8"/>
      <c r="M11" s="8"/>
      <c r="N11" s="8"/>
      <c r="O11" s="8"/>
      <c r="P11" s="9"/>
    </row>
    <row r="12" spans="4:16" ht="14.4" x14ac:dyDescent="0.3">
      <c r="D12" s="7"/>
      <c r="E12" s="19" t="s">
        <v>78</v>
      </c>
      <c r="F12" s="28">
        <v>1156</v>
      </c>
      <c r="G12"/>
      <c r="H12" s="8"/>
      <c r="I12" s="8"/>
      <c r="J12" s="8"/>
      <c r="K12" s="8"/>
      <c r="L12" s="8"/>
      <c r="M12" s="8"/>
      <c r="N12" s="8"/>
      <c r="O12" s="8"/>
      <c r="P12" s="9"/>
    </row>
    <row r="13" spans="4:16" ht="14.4" x14ac:dyDescent="0.3">
      <c r="D13" s="7"/>
      <c r="E13" s="19" t="s">
        <v>90</v>
      </c>
      <c r="F13" s="28">
        <v>1228</v>
      </c>
      <c r="G13"/>
      <c r="H13" s="8"/>
      <c r="I13" s="8"/>
      <c r="J13" s="8"/>
      <c r="K13" s="8"/>
      <c r="L13" s="8"/>
      <c r="M13" s="8"/>
      <c r="N13" s="8"/>
      <c r="O13" s="8"/>
      <c r="P13" s="9"/>
    </row>
    <row r="14" spans="4:16" ht="14.4" x14ac:dyDescent="0.3">
      <c r="D14" s="7"/>
      <c r="E14" s="19" t="s">
        <v>97</v>
      </c>
      <c r="F14" s="28">
        <v>1291</v>
      </c>
      <c r="G14"/>
      <c r="H14" s="8"/>
      <c r="I14" s="8"/>
      <c r="J14" s="8"/>
      <c r="K14" s="8"/>
      <c r="L14" s="8"/>
      <c r="M14" s="8"/>
      <c r="N14" s="8"/>
      <c r="O14" s="8"/>
      <c r="P14" s="9"/>
    </row>
    <row r="15" spans="4:16" ht="14.4" x14ac:dyDescent="0.3">
      <c r="D15" s="7"/>
      <c r="E15" s="19" t="s">
        <v>147</v>
      </c>
      <c r="F15" s="28">
        <v>3675</v>
      </c>
      <c r="G15"/>
      <c r="H15" s="8"/>
      <c r="I15" s="8"/>
      <c r="J15" s="8"/>
      <c r="K15" s="8"/>
      <c r="L15" s="8"/>
      <c r="M15" s="8"/>
      <c r="N15" s="8"/>
      <c r="O15" s="8"/>
      <c r="P15" s="9"/>
    </row>
    <row r="16" spans="4:16" x14ac:dyDescent="0.25">
      <c r="D16" s="7"/>
      <c r="E16" s="17"/>
      <c r="F16" s="31"/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4:16" x14ac:dyDescent="0.25">
      <c r="D17" s="7"/>
      <c r="E17" s="17"/>
      <c r="F17" s="13"/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4:16" x14ac:dyDescent="0.25">
      <c r="D18" s="7"/>
      <c r="E18" s="17"/>
      <c r="F18" s="13"/>
      <c r="G18" s="8"/>
      <c r="H18" s="8"/>
      <c r="I18" s="8"/>
      <c r="J18" s="8"/>
      <c r="K18" s="8"/>
      <c r="L18" s="8"/>
      <c r="M18" s="8"/>
      <c r="N18" s="8"/>
      <c r="O18" s="8"/>
      <c r="P18" s="9"/>
    </row>
    <row r="19" spans="4:16" x14ac:dyDescent="0.25">
      <c r="D19" s="7"/>
      <c r="E19" s="17"/>
      <c r="F19" s="13"/>
      <c r="G19" s="8"/>
      <c r="H19" s="8"/>
      <c r="I19" s="8"/>
      <c r="J19" s="8"/>
      <c r="K19" s="8"/>
      <c r="L19" s="8"/>
      <c r="M19" s="8"/>
      <c r="N19" s="8"/>
      <c r="O19" s="8"/>
      <c r="P19" s="9"/>
    </row>
    <row r="20" spans="4:16" x14ac:dyDescent="0.25">
      <c r="D20" s="7"/>
      <c r="E20" s="17"/>
      <c r="F20" s="13"/>
      <c r="G20" s="8"/>
      <c r="H20" s="8"/>
      <c r="I20" s="8"/>
      <c r="J20" s="8"/>
      <c r="K20" s="8"/>
      <c r="L20" s="8"/>
      <c r="M20" s="8"/>
      <c r="N20" s="8"/>
      <c r="O20" s="8"/>
      <c r="P20" s="9"/>
    </row>
    <row r="21" spans="4:16" x14ac:dyDescent="0.25">
      <c r="D21" s="7"/>
      <c r="E21" s="17"/>
      <c r="F21" s="13"/>
      <c r="G21" s="8"/>
      <c r="H21" s="8"/>
      <c r="I21" s="8"/>
      <c r="J21" s="8"/>
      <c r="K21" s="8"/>
      <c r="L21" s="8"/>
      <c r="M21" s="8"/>
      <c r="N21" s="8"/>
      <c r="O21" s="8"/>
      <c r="P21" s="9"/>
    </row>
    <row r="22" spans="4:16" x14ac:dyDescent="0.25">
      <c r="D22" s="7"/>
      <c r="E22" s="18" t="s">
        <v>149</v>
      </c>
      <c r="F22" s="19" t="s">
        <v>157</v>
      </c>
      <c r="G22" s="8"/>
      <c r="H22" s="8"/>
      <c r="I22" s="8"/>
      <c r="J22" s="8"/>
      <c r="K22" s="8"/>
      <c r="L22" s="8"/>
      <c r="M22" s="8"/>
      <c r="N22" s="8"/>
      <c r="O22" s="8"/>
      <c r="P22" s="9"/>
    </row>
    <row r="23" spans="4:16" x14ac:dyDescent="0.25">
      <c r="D23" s="7"/>
      <c r="E23" s="19" t="s">
        <v>154</v>
      </c>
      <c r="F23" s="28">
        <v>48</v>
      </c>
      <c r="G23" s="8"/>
      <c r="H23" s="8"/>
      <c r="I23" s="8"/>
      <c r="J23" s="8"/>
      <c r="K23" s="8"/>
      <c r="L23" s="8"/>
      <c r="M23" s="8"/>
      <c r="N23" s="8"/>
      <c r="O23" s="8"/>
      <c r="P23" s="9"/>
    </row>
    <row r="24" spans="4:16" x14ac:dyDescent="0.25">
      <c r="D24" s="7"/>
      <c r="E24" s="19" t="s">
        <v>150</v>
      </c>
      <c r="F24" s="28">
        <v>3627</v>
      </c>
      <c r="G24" s="8"/>
      <c r="H24" s="8"/>
      <c r="I24" s="8"/>
      <c r="J24" s="8"/>
      <c r="K24" s="8"/>
      <c r="L24" s="8"/>
      <c r="M24" s="8"/>
      <c r="N24" s="8"/>
      <c r="O24" s="8"/>
      <c r="P24" s="9"/>
    </row>
    <row r="25" spans="4:16" x14ac:dyDescent="0.25">
      <c r="D25" s="7"/>
      <c r="E25" s="19" t="s">
        <v>147</v>
      </c>
      <c r="F25" s="28">
        <v>3675</v>
      </c>
      <c r="G25" s="8"/>
      <c r="H25" s="8"/>
      <c r="I25" s="8"/>
      <c r="J25" s="8"/>
      <c r="K25" s="8"/>
      <c r="L25" s="8"/>
      <c r="M25" s="8"/>
      <c r="N25" s="8"/>
      <c r="O25" s="8"/>
      <c r="P25" s="9"/>
    </row>
    <row r="26" spans="4:16" ht="14.4" x14ac:dyDescent="0.3">
      <c r="D26" s="7"/>
      <c r="E26"/>
      <c r="F26"/>
      <c r="G26" s="8"/>
      <c r="H26" s="8"/>
      <c r="I26" s="8"/>
      <c r="J26" s="8"/>
      <c r="K26" s="8"/>
      <c r="L26" s="8"/>
      <c r="M26" s="8"/>
      <c r="N26" s="8"/>
      <c r="O26" s="8"/>
      <c r="P26" s="9"/>
    </row>
    <row r="27" spans="4:16" ht="14.4" x14ac:dyDescent="0.3">
      <c r="D27" s="7"/>
      <c r="E27"/>
      <c r="F27"/>
      <c r="G27" s="8"/>
      <c r="H27" s="8"/>
      <c r="I27" s="8"/>
      <c r="J27" s="8"/>
      <c r="K27" s="8"/>
      <c r="L27" s="8"/>
      <c r="M27" s="8"/>
      <c r="N27" s="8"/>
      <c r="O27" s="8"/>
      <c r="P27" s="9"/>
    </row>
    <row r="28" spans="4:16" ht="14.4" x14ac:dyDescent="0.3">
      <c r="D28" s="7"/>
      <c r="E28"/>
      <c r="F28"/>
      <c r="G28" s="8"/>
      <c r="H28" s="8"/>
      <c r="I28" s="8"/>
      <c r="J28" s="8"/>
      <c r="K28" s="8"/>
      <c r="L28" s="8"/>
      <c r="M28" s="8"/>
      <c r="N28" s="8"/>
      <c r="O28" s="8"/>
      <c r="P28" s="9"/>
    </row>
    <row r="29" spans="4:16" ht="14.4" x14ac:dyDescent="0.3">
      <c r="D29" s="7"/>
      <c r="E29"/>
      <c r="F29"/>
      <c r="G29" s="8"/>
      <c r="H29" s="8"/>
      <c r="I29" s="8"/>
      <c r="J29" s="8"/>
      <c r="K29" s="8"/>
      <c r="L29" s="8"/>
      <c r="M29" s="8"/>
      <c r="N29" s="8"/>
      <c r="O29" s="8"/>
      <c r="P29" s="9"/>
    </row>
    <row r="30" spans="4:16" x14ac:dyDescent="0.25">
      <c r="D30" s="7"/>
      <c r="E30" s="17"/>
      <c r="F30" s="8"/>
      <c r="G30" s="8"/>
      <c r="H30" s="8"/>
      <c r="I30" s="8"/>
      <c r="J30" s="8"/>
      <c r="K30" s="8"/>
      <c r="L30" s="8"/>
      <c r="M30" s="8"/>
      <c r="N30" s="8"/>
      <c r="O30" s="8"/>
      <c r="P30" s="9"/>
    </row>
    <row r="31" spans="4:16" x14ac:dyDescent="0.25">
      <c r="D31" s="7"/>
      <c r="E31" s="17"/>
      <c r="F31" s="8"/>
      <c r="G31" s="8"/>
      <c r="H31" s="8"/>
      <c r="I31" s="8"/>
      <c r="J31" s="8"/>
      <c r="K31" s="8"/>
      <c r="L31" s="8"/>
      <c r="M31" s="8"/>
      <c r="N31" s="8"/>
      <c r="O31" s="8"/>
      <c r="P31" s="9"/>
    </row>
    <row r="32" spans="4:16" x14ac:dyDescent="0.25">
      <c r="D32" s="7"/>
      <c r="E32" s="17"/>
      <c r="F32" s="8"/>
      <c r="G32" s="8"/>
      <c r="H32" s="8"/>
      <c r="I32" s="8"/>
      <c r="J32" s="8"/>
      <c r="K32" s="8"/>
      <c r="L32" s="8"/>
      <c r="M32" s="8"/>
      <c r="N32" s="8"/>
      <c r="O32" s="8"/>
      <c r="P32" s="9"/>
    </row>
    <row r="33" spans="4:16" x14ac:dyDescent="0.25">
      <c r="D33" s="7"/>
      <c r="E33" s="17"/>
      <c r="F33" s="8"/>
      <c r="G33" s="8"/>
      <c r="H33" s="8"/>
      <c r="I33" s="8"/>
      <c r="J33" s="8"/>
      <c r="K33" s="8"/>
      <c r="L33" s="8"/>
      <c r="M33" s="8"/>
      <c r="N33" s="8"/>
      <c r="O33" s="8"/>
      <c r="P33" s="9"/>
    </row>
    <row r="34" spans="4:16" x14ac:dyDescent="0.25">
      <c r="D34" s="7"/>
      <c r="E34" s="17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</row>
    <row r="35" spans="4:16" x14ac:dyDescent="0.25">
      <c r="D35" s="7"/>
      <c r="E35" s="17"/>
      <c r="F35" s="8"/>
      <c r="G35" s="8"/>
      <c r="H35" s="8"/>
      <c r="I35" s="8"/>
      <c r="J35" s="8"/>
      <c r="K35" s="8"/>
      <c r="L35" s="8"/>
      <c r="M35" s="8"/>
      <c r="N35" s="8"/>
      <c r="O35" s="8"/>
      <c r="P35" s="9"/>
    </row>
    <row r="36" spans="4:16" x14ac:dyDescent="0.25">
      <c r="D36" s="7"/>
      <c r="E36" s="17"/>
      <c r="F36" s="8"/>
      <c r="G36" s="8"/>
      <c r="H36" s="8"/>
      <c r="I36" s="8"/>
      <c r="J36" s="8"/>
      <c r="K36" s="8"/>
      <c r="L36" s="8"/>
      <c r="M36" s="8"/>
      <c r="N36" s="8"/>
      <c r="O36" s="8"/>
      <c r="P36" s="9"/>
    </row>
    <row r="37" spans="4:16" x14ac:dyDescent="0.25">
      <c r="D37" s="7"/>
      <c r="E37" s="13"/>
      <c r="F37" s="13"/>
      <c r="G37" s="18" t="s">
        <v>158</v>
      </c>
      <c r="H37" s="18" t="s">
        <v>148</v>
      </c>
      <c r="I37" s="19"/>
      <c r="J37" s="19"/>
      <c r="K37" s="8"/>
      <c r="L37" s="8"/>
      <c r="M37" s="8"/>
      <c r="N37" s="8"/>
      <c r="O37" s="8"/>
      <c r="P37" s="9"/>
    </row>
    <row r="38" spans="4:16" x14ac:dyDescent="0.25">
      <c r="D38" s="7"/>
      <c r="E38" s="13"/>
      <c r="F38" s="13"/>
      <c r="G38" s="18" t="s">
        <v>149</v>
      </c>
      <c r="H38" s="19" t="s">
        <v>78</v>
      </c>
      <c r="I38" s="19" t="s">
        <v>90</v>
      </c>
      <c r="J38" s="19" t="s">
        <v>97</v>
      </c>
      <c r="K38" s="8"/>
      <c r="L38" s="8"/>
      <c r="M38" s="8"/>
      <c r="N38" s="8"/>
      <c r="O38" s="8"/>
      <c r="P38" s="9"/>
    </row>
    <row r="39" spans="4:16" x14ac:dyDescent="0.25">
      <c r="D39" s="7"/>
      <c r="E39" s="13"/>
      <c r="F39" s="13"/>
      <c r="G39" s="19" t="s">
        <v>154</v>
      </c>
      <c r="H39" s="28">
        <v>48</v>
      </c>
      <c r="I39" s="28"/>
      <c r="J39" s="28"/>
      <c r="K39" s="8"/>
      <c r="L39" s="8"/>
      <c r="M39" s="8"/>
      <c r="N39" s="8"/>
      <c r="O39" s="8"/>
      <c r="P39" s="9"/>
    </row>
    <row r="40" spans="4:16" x14ac:dyDescent="0.25">
      <c r="D40" s="7"/>
      <c r="E40" s="13"/>
      <c r="F40" s="13"/>
      <c r="G40" s="19" t="s">
        <v>150</v>
      </c>
      <c r="H40" s="28">
        <v>1108</v>
      </c>
      <c r="I40" s="28">
        <v>1228</v>
      </c>
      <c r="J40" s="28">
        <v>1291</v>
      </c>
      <c r="K40" s="8"/>
      <c r="L40" s="8"/>
      <c r="M40" s="8"/>
      <c r="N40" s="8"/>
      <c r="O40" s="8"/>
      <c r="P40" s="9"/>
    </row>
    <row r="41" spans="4:16" x14ac:dyDescent="0.25">
      <c r="D41" s="7"/>
      <c r="E41" s="13"/>
      <c r="F41" s="13"/>
      <c r="G41" s="19" t="s">
        <v>147</v>
      </c>
      <c r="H41" s="28">
        <v>1156</v>
      </c>
      <c r="I41" s="28">
        <v>1228</v>
      </c>
      <c r="J41" s="28">
        <v>1291</v>
      </c>
      <c r="K41" s="8"/>
      <c r="L41" s="8"/>
      <c r="M41" s="8"/>
      <c r="N41" s="8"/>
      <c r="O41" s="8"/>
      <c r="P41" s="9"/>
    </row>
    <row r="42" spans="4:16" ht="14.4" x14ac:dyDescent="0.3">
      <c r="D42" s="7"/>
      <c r="E42" s="13"/>
      <c r="F42" s="13"/>
      <c r="G42"/>
      <c r="H42"/>
      <c r="I42"/>
      <c r="J42"/>
      <c r="K42" s="8"/>
      <c r="L42" s="8"/>
      <c r="M42" s="8"/>
      <c r="N42" s="8"/>
      <c r="O42" s="8"/>
      <c r="P42" s="9"/>
    </row>
    <row r="43" spans="4:16" ht="14.4" x14ac:dyDescent="0.3">
      <c r="D43" s="7"/>
      <c r="E43" s="13"/>
      <c r="F43" s="13"/>
      <c r="G43"/>
      <c r="H43"/>
      <c r="I43"/>
      <c r="J43"/>
      <c r="K43" s="8"/>
      <c r="L43" s="8"/>
      <c r="M43" s="8"/>
      <c r="N43" s="8"/>
      <c r="O43" s="8"/>
      <c r="P43" s="9"/>
    </row>
    <row r="44" spans="4:16" ht="14.4" x14ac:dyDescent="0.3">
      <c r="D44" s="7"/>
      <c r="E44" s="13"/>
      <c r="F44" s="13"/>
      <c r="G44"/>
      <c r="H44"/>
      <c r="I44"/>
      <c r="J44"/>
      <c r="K44" s="8"/>
      <c r="L44" s="8"/>
      <c r="M44" s="8"/>
      <c r="N44" s="8"/>
      <c r="O44" s="8"/>
      <c r="P44" s="9"/>
    </row>
    <row r="45" spans="4:16" ht="14.4" x14ac:dyDescent="0.3">
      <c r="D45" s="7"/>
      <c r="E45" s="13"/>
      <c r="F45" s="13"/>
      <c r="G45"/>
      <c r="H45"/>
      <c r="I45"/>
      <c r="J45"/>
      <c r="K45" s="8"/>
      <c r="L45" s="8"/>
      <c r="M45" s="8"/>
      <c r="N45" s="8"/>
      <c r="O45" s="8"/>
      <c r="P45" s="9"/>
    </row>
    <row r="46" spans="4:16" x14ac:dyDescent="0.25">
      <c r="D46" s="7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</row>
    <row r="47" spans="4:16" x14ac:dyDescent="0.25">
      <c r="D47" s="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/>
    </row>
    <row r="48" spans="4:16" x14ac:dyDescent="0.25">
      <c r="D48" s="7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"/>
    </row>
    <row r="49" spans="4:16" ht="14.4" thickBot="1" x14ac:dyDescent="0.3"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</row>
    <row r="50" spans="4:16" x14ac:dyDescent="0.25"/>
  </sheetData>
  <pageMargins left="0.2" right="0.25" top="0.75" bottom="0.75" header="0.3" footer="0.3"/>
  <pageSetup paperSize="9" scale="54" orientation="portrait" horizontalDpi="1200" verticalDpi="1200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showGridLines="0" zoomScale="80" zoomScaleNormal="80" zoomScaleSheetLayoutView="50" workbookViewId="0"/>
  </sheetViews>
  <sheetFormatPr baseColWidth="10" defaultColWidth="0" defaultRowHeight="13.8" zeroHeight="1" x14ac:dyDescent="0.25"/>
  <cols>
    <col min="1" max="4" width="11.44140625" style="3" customWidth="1"/>
    <col min="5" max="5" width="16.21875" style="3" bestFit="1" customWidth="1"/>
    <col min="6" max="6" width="12.44140625" style="3" bestFit="1" customWidth="1"/>
    <col min="7" max="7" width="13.77734375" style="3" bestFit="1" customWidth="1"/>
    <col min="8" max="8" width="16.21875" style="3" bestFit="1" customWidth="1"/>
    <col min="9" max="10" width="11.21875" style="3" bestFit="1" customWidth="1"/>
    <col min="11" max="14" width="5.77734375" style="3" customWidth="1"/>
    <col min="15" max="17" width="11.44140625" style="3" customWidth="1"/>
    <col min="18" max="16384" width="11.44140625" style="3" hidden="1"/>
  </cols>
  <sheetData>
    <row r="1" spans="4:14" ht="14.4" thickBot="1" x14ac:dyDescent="0.3"/>
    <row r="2" spans="4:14" x14ac:dyDescent="0.25">
      <c r="D2" s="4"/>
      <c r="E2" s="5"/>
      <c r="F2" s="5"/>
      <c r="G2" s="5"/>
      <c r="H2" s="5"/>
      <c r="I2" s="5"/>
      <c r="J2" s="5"/>
      <c r="K2" s="5"/>
      <c r="L2" s="5"/>
      <c r="M2" s="5"/>
      <c r="N2" s="6"/>
    </row>
    <row r="3" spans="4:14" x14ac:dyDescent="0.25"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4:14" ht="14.4" thickBot="1" x14ac:dyDescent="0.3">
      <c r="D4" s="10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4:14" x14ac:dyDescent="0.25">
      <c r="D5" s="7"/>
      <c r="E5" s="8"/>
      <c r="F5" s="8"/>
      <c r="G5" s="8"/>
      <c r="H5" s="8"/>
      <c r="I5" s="8"/>
      <c r="J5" s="8"/>
      <c r="K5" s="8"/>
      <c r="L5" s="8"/>
      <c r="M5" s="8"/>
      <c r="N5" s="9"/>
    </row>
    <row r="6" spans="4:14" x14ac:dyDescent="0.25">
      <c r="D6" s="7"/>
      <c r="E6" s="8"/>
      <c r="F6" s="8"/>
      <c r="G6" s="8"/>
      <c r="H6" s="8"/>
      <c r="I6" s="8"/>
      <c r="J6" s="8"/>
      <c r="K6" s="8"/>
      <c r="L6" s="8"/>
      <c r="M6" s="8"/>
      <c r="N6" s="9"/>
    </row>
    <row r="7" spans="4:14" x14ac:dyDescent="0.25">
      <c r="D7" s="7"/>
      <c r="E7" s="8"/>
      <c r="F7" s="8"/>
      <c r="G7" s="8"/>
      <c r="H7" s="8"/>
      <c r="I7" s="8"/>
      <c r="J7" s="8"/>
      <c r="K7" s="8"/>
      <c r="L7" s="8"/>
      <c r="M7" s="8"/>
      <c r="N7" s="9"/>
    </row>
    <row r="8" spans="4:14" x14ac:dyDescent="0.25">
      <c r="D8" s="7"/>
      <c r="E8" s="8"/>
      <c r="F8" s="8"/>
      <c r="G8" s="8"/>
      <c r="H8" s="8"/>
      <c r="I8" s="8"/>
      <c r="J8" s="8"/>
      <c r="K8" s="8"/>
      <c r="L8" s="8"/>
      <c r="M8" s="8"/>
      <c r="N8" s="9"/>
    </row>
    <row r="9" spans="4:14" x14ac:dyDescent="0.25">
      <c r="D9" s="7"/>
      <c r="E9" s="8"/>
      <c r="F9" s="8"/>
      <c r="G9" s="8"/>
      <c r="H9" s="8"/>
      <c r="I9" s="8"/>
      <c r="J9" s="8"/>
      <c r="K9" s="8"/>
      <c r="L9" s="8"/>
      <c r="M9" s="8"/>
      <c r="N9" s="9"/>
    </row>
    <row r="10" spans="4:14" x14ac:dyDescent="0.25">
      <c r="D10" s="7"/>
      <c r="E10" s="17"/>
      <c r="F10" s="13"/>
      <c r="G10" s="8"/>
      <c r="H10" s="8"/>
      <c r="I10" s="8"/>
      <c r="J10" s="8"/>
      <c r="K10" s="8"/>
      <c r="L10" s="8"/>
      <c r="M10" s="8"/>
      <c r="N10" s="9"/>
    </row>
    <row r="11" spans="4:14" x14ac:dyDescent="0.25">
      <c r="D11" s="7"/>
      <c r="E11" s="18" t="s">
        <v>148</v>
      </c>
      <c r="F11" s="19" t="s">
        <v>157</v>
      </c>
      <c r="G11" s="8"/>
      <c r="H11" s="8"/>
      <c r="I11" s="8"/>
      <c r="J11" s="8"/>
      <c r="K11" s="8"/>
      <c r="L11" s="8"/>
      <c r="M11" s="8"/>
      <c r="N11" s="9"/>
    </row>
    <row r="12" spans="4:14" x14ac:dyDescent="0.25">
      <c r="D12" s="7"/>
      <c r="E12" s="19" t="s">
        <v>78</v>
      </c>
      <c r="F12" s="29">
        <v>54638.76</v>
      </c>
      <c r="G12" s="8"/>
      <c r="H12" s="8"/>
      <c r="I12" s="8"/>
      <c r="J12" s="8"/>
      <c r="K12" s="8"/>
      <c r="L12" s="8"/>
      <c r="M12" s="8"/>
      <c r="N12" s="9"/>
    </row>
    <row r="13" spans="4:14" x14ac:dyDescent="0.25">
      <c r="D13" s="7"/>
      <c r="E13" s="19" t="s">
        <v>90</v>
      </c>
      <c r="F13" s="29">
        <v>56529</v>
      </c>
      <c r="G13" s="8"/>
      <c r="H13" s="8"/>
      <c r="I13" s="8"/>
      <c r="J13" s="8"/>
      <c r="K13" s="8"/>
      <c r="L13" s="8"/>
      <c r="M13" s="8"/>
      <c r="N13" s="9"/>
    </row>
    <row r="14" spans="4:14" x14ac:dyDescent="0.25">
      <c r="D14" s="7"/>
      <c r="E14" s="19" t="s">
        <v>97</v>
      </c>
      <c r="F14" s="29">
        <v>90180</v>
      </c>
      <c r="G14" s="8"/>
      <c r="H14" s="8"/>
      <c r="I14" s="8"/>
      <c r="J14" s="8"/>
      <c r="K14" s="8"/>
      <c r="L14" s="8"/>
      <c r="M14" s="8"/>
      <c r="N14" s="9"/>
    </row>
    <row r="15" spans="4:14" x14ac:dyDescent="0.25">
      <c r="D15" s="7"/>
      <c r="E15" s="19" t="s">
        <v>147</v>
      </c>
      <c r="F15" s="29">
        <v>201347.76</v>
      </c>
      <c r="G15" s="8"/>
      <c r="H15" s="8"/>
      <c r="I15" s="8"/>
      <c r="J15" s="8"/>
      <c r="K15" s="8"/>
      <c r="L15" s="8"/>
      <c r="M15" s="8"/>
      <c r="N15" s="9"/>
    </row>
    <row r="16" spans="4:14" x14ac:dyDescent="0.25">
      <c r="D16" s="7"/>
      <c r="E16" s="17"/>
      <c r="F16" s="13"/>
      <c r="G16" s="8"/>
      <c r="H16" s="8"/>
      <c r="I16" s="8"/>
      <c r="J16" s="8"/>
      <c r="K16" s="8"/>
      <c r="L16" s="8"/>
      <c r="M16" s="8"/>
      <c r="N16" s="9"/>
    </row>
    <row r="17" spans="4:14" x14ac:dyDescent="0.25">
      <c r="D17" s="7"/>
      <c r="E17" s="17"/>
      <c r="F17" s="13"/>
      <c r="G17" s="8"/>
      <c r="H17" s="8"/>
      <c r="I17" s="8"/>
      <c r="J17" s="8"/>
      <c r="K17" s="8"/>
      <c r="L17" s="8"/>
      <c r="M17" s="8"/>
      <c r="N17" s="9"/>
    </row>
    <row r="18" spans="4:14" x14ac:dyDescent="0.25">
      <c r="D18" s="7"/>
      <c r="E18" s="17"/>
      <c r="F18" s="13"/>
      <c r="G18" s="8"/>
      <c r="H18" s="8"/>
      <c r="I18" s="8"/>
      <c r="J18" s="8"/>
      <c r="K18" s="8"/>
      <c r="L18" s="8"/>
      <c r="M18" s="8"/>
      <c r="N18" s="9"/>
    </row>
    <row r="19" spans="4:14" x14ac:dyDescent="0.25">
      <c r="D19" s="7"/>
      <c r="E19" s="17"/>
      <c r="F19" s="13"/>
      <c r="G19" s="8"/>
      <c r="H19" s="8"/>
      <c r="I19" s="8"/>
      <c r="J19" s="8"/>
      <c r="K19" s="8"/>
      <c r="L19" s="8"/>
      <c r="M19" s="8"/>
      <c r="N19" s="9"/>
    </row>
    <row r="20" spans="4:14" x14ac:dyDescent="0.25">
      <c r="D20" s="7"/>
      <c r="E20" s="17"/>
      <c r="F20" s="13"/>
      <c r="G20" s="8"/>
      <c r="H20" s="8"/>
      <c r="I20" s="8"/>
      <c r="J20" s="8"/>
      <c r="K20" s="8"/>
      <c r="L20" s="8"/>
      <c r="M20" s="8"/>
      <c r="N20" s="9"/>
    </row>
    <row r="21" spans="4:14" x14ac:dyDescent="0.25">
      <c r="D21" s="7"/>
      <c r="E21" s="17"/>
      <c r="F21" s="13"/>
      <c r="G21" s="8"/>
      <c r="H21" s="8"/>
      <c r="I21" s="8"/>
      <c r="J21" s="8"/>
      <c r="K21" s="8"/>
      <c r="L21" s="8"/>
      <c r="M21" s="8"/>
      <c r="N21" s="9"/>
    </row>
    <row r="22" spans="4:14" x14ac:dyDescent="0.25">
      <c r="D22" s="7"/>
      <c r="E22" s="18" t="s">
        <v>149</v>
      </c>
      <c r="F22" s="19" t="s">
        <v>157</v>
      </c>
      <c r="G22" s="8"/>
      <c r="H22" s="8"/>
      <c r="I22" s="8"/>
      <c r="J22" s="8"/>
      <c r="K22" s="8"/>
      <c r="L22" s="8"/>
      <c r="M22" s="8"/>
      <c r="N22" s="9"/>
    </row>
    <row r="23" spans="4:14" x14ac:dyDescent="0.25">
      <c r="D23" s="7"/>
      <c r="E23" s="19" t="s">
        <v>154</v>
      </c>
      <c r="F23" s="29">
        <v>13085.76</v>
      </c>
      <c r="G23" s="8"/>
      <c r="H23" s="8"/>
      <c r="I23" s="8"/>
      <c r="J23" s="8"/>
      <c r="K23" s="8"/>
      <c r="L23" s="8"/>
      <c r="M23" s="8"/>
      <c r="N23" s="9"/>
    </row>
    <row r="24" spans="4:14" x14ac:dyDescent="0.25">
      <c r="D24" s="7"/>
      <c r="E24" s="19" t="s">
        <v>150</v>
      </c>
      <c r="F24" s="29">
        <v>188262</v>
      </c>
      <c r="G24" s="8"/>
      <c r="H24" s="8"/>
      <c r="I24" s="8"/>
      <c r="J24" s="8"/>
      <c r="K24" s="8"/>
      <c r="L24" s="8"/>
      <c r="M24" s="8"/>
      <c r="N24" s="9"/>
    </row>
    <row r="25" spans="4:14" x14ac:dyDescent="0.25">
      <c r="D25" s="7"/>
      <c r="E25" s="19" t="s">
        <v>147</v>
      </c>
      <c r="F25" s="29">
        <v>201347.76</v>
      </c>
      <c r="G25" s="8"/>
      <c r="H25" s="8"/>
      <c r="I25" s="8"/>
      <c r="J25" s="8"/>
      <c r="K25" s="8"/>
      <c r="L25" s="8"/>
      <c r="M25" s="8"/>
      <c r="N25" s="9"/>
    </row>
    <row r="26" spans="4:14" ht="14.4" x14ac:dyDescent="0.3">
      <c r="D26" s="7"/>
      <c r="E26"/>
      <c r="F26"/>
      <c r="G26" s="8"/>
      <c r="H26" s="8"/>
      <c r="I26" s="8"/>
      <c r="J26" s="8"/>
      <c r="K26" s="8"/>
      <c r="L26" s="8"/>
      <c r="M26" s="8"/>
      <c r="N26" s="9"/>
    </row>
    <row r="27" spans="4:14" ht="14.4" x14ac:dyDescent="0.3">
      <c r="D27" s="7"/>
      <c r="E27"/>
      <c r="F27"/>
      <c r="G27" s="8"/>
      <c r="H27" s="8"/>
      <c r="I27" s="8"/>
      <c r="J27" s="8"/>
      <c r="K27" s="8"/>
      <c r="L27" s="8"/>
      <c r="M27" s="8"/>
      <c r="N27" s="9"/>
    </row>
    <row r="28" spans="4:14" ht="14.4" x14ac:dyDescent="0.3">
      <c r="D28" s="7"/>
      <c r="E28"/>
      <c r="F28"/>
      <c r="G28" s="8"/>
      <c r="H28" s="8"/>
      <c r="I28" s="8"/>
      <c r="J28" s="8"/>
      <c r="K28" s="8"/>
      <c r="L28" s="8"/>
      <c r="M28" s="8"/>
      <c r="N28" s="9"/>
    </row>
    <row r="29" spans="4:14" ht="14.4" x14ac:dyDescent="0.3">
      <c r="D29" s="7"/>
      <c r="E29"/>
      <c r="F29"/>
      <c r="G29" s="8"/>
      <c r="H29" s="8"/>
      <c r="I29" s="8"/>
      <c r="J29" s="8"/>
      <c r="K29" s="8"/>
      <c r="L29" s="8"/>
      <c r="M29" s="8"/>
      <c r="N29" s="9"/>
    </row>
    <row r="30" spans="4:14" x14ac:dyDescent="0.25">
      <c r="D30" s="7"/>
      <c r="E30" s="17"/>
      <c r="F30" s="8"/>
      <c r="G30" s="8"/>
      <c r="H30" s="8"/>
      <c r="I30" s="8"/>
      <c r="J30" s="8"/>
      <c r="K30" s="8"/>
      <c r="L30" s="8"/>
      <c r="M30" s="8"/>
      <c r="N30" s="9"/>
    </row>
    <row r="31" spans="4:14" x14ac:dyDescent="0.25">
      <c r="D31" s="7"/>
      <c r="E31" s="17"/>
      <c r="F31" s="8"/>
      <c r="G31" s="8"/>
      <c r="H31" s="8"/>
      <c r="I31" s="8"/>
      <c r="J31" s="8"/>
      <c r="K31" s="8"/>
      <c r="L31" s="8"/>
      <c r="M31" s="8"/>
      <c r="N31" s="9"/>
    </row>
    <row r="32" spans="4:14" x14ac:dyDescent="0.25">
      <c r="D32" s="7"/>
      <c r="E32" s="17"/>
      <c r="F32" s="8"/>
      <c r="G32" s="8"/>
      <c r="H32" s="8"/>
      <c r="I32" s="8"/>
      <c r="J32" s="8"/>
      <c r="K32" s="8"/>
      <c r="L32" s="8"/>
      <c r="M32" s="8"/>
      <c r="N32" s="9"/>
    </row>
    <row r="33" spans="4:14" x14ac:dyDescent="0.25">
      <c r="D33" s="7"/>
      <c r="E33" s="17"/>
      <c r="F33" s="8"/>
      <c r="G33" s="8"/>
      <c r="H33" s="8"/>
      <c r="I33" s="8"/>
      <c r="J33" s="8"/>
      <c r="K33" s="8"/>
      <c r="L33" s="8"/>
      <c r="M33" s="8"/>
      <c r="N33" s="9"/>
    </row>
    <row r="34" spans="4:14" x14ac:dyDescent="0.25">
      <c r="D34" s="7"/>
      <c r="E34" s="17"/>
      <c r="F34" s="8"/>
      <c r="G34" s="8"/>
      <c r="H34" s="8"/>
      <c r="I34" s="8"/>
      <c r="J34" s="8"/>
      <c r="K34" s="8"/>
      <c r="L34" s="8"/>
      <c r="M34" s="8"/>
      <c r="N34" s="9"/>
    </row>
    <row r="35" spans="4:14" x14ac:dyDescent="0.25">
      <c r="D35" s="7"/>
      <c r="E35" s="17"/>
      <c r="F35" s="8"/>
      <c r="G35" s="8"/>
      <c r="H35" s="8"/>
      <c r="I35" s="8"/>
      <c r="J35" s="8"/>
      <c r="K35" s="8"/>
      <c r="L35" s="8"/>
      <c r="M35" s="8"/>
      <c r="N35" s="9"/>
    </row>
    <row r="36" spans="4:14" x14ac:dyDescent="0.25">
      <c r="D36" s="7"/>
      <c r="E36" s="17"/>
      <c r="F36" s="8"/>
      <c r="G36" s="8"/>
      <c r="H36" s="8"/>
      <c r="I36" s="8"/>
      <c r="J36" s="8"/>
      <c r="K36" s="8"/>
      <c r="L36" s="8"/>
      <c r="M36" s="8"/>
      <c r="N36" s="9"/>
    </row>
    <row r="37" spans="4:14" x14ac:dyDescent="0.25">
      <c r="D37" s="7"/>
      <c r="E37" s="13"/>
      <c r="F37" s="13"/>
      <c r="G37" s="18" t="s">
        <v>158</v>
      </c>
      <c r="H37" s="18" t="s">
        <v>148</v>
      </c>
      <c r="I37" s="19"/>
      <c r="J37" s="19"/>
      <c r="K37" s="8"/>
      <c r="L37" s="8"/>
      <c r="M37" s="8"/>
      <c r="N37" s="9"/>
    </row>
    <row r="38" spans="4:14" x14ac:dyDescent="0.25">
      <c r="D38" s="7"/>
      <c r="E38" s="13"/>
      <c r="F38" s="13"/>
      <c r="G38" s="18" t="s">
        <v>149</v>
      </c>
      <c r="H38" s="19" t="s">
        <v>78</v>
      </c>
      <c r="I38" s="19" t="s">
        <v>90</v>
      </c>
      <c r="J38" s="19" t="s">
        <v>97</v>
      </c>
      <c r="K38" s="8"/>
      <c r="L38" s="8"/>
      <c r="M38" s="8"/>
      <c r="N38" s="9"/>
    </row>
    <row r="39" spans="4:14" x14ac:dyDescent="0.25">
      <c r="D39" s="7"/>
      <c r="E39" s="13"/>
      <c r="F39" s="13"/>
      <c r="G39" s="19" t="s">
        <v>154</v>
      </c>
      <c r="H39" s="29">
        <v>13085.76</v>
      </c>
      <c r="I39" s="29"/>
      <c r="J39" s="29"/>
      <c r="K39" s="8"/>
      <c r="L39" s="8"/>
      <c r="M39" s="8"/>
      <c r="N39" s="9"/>
    </row>
    <row r="40" spans="4:14" x14ac:dyDescent="0.25">
      <c r="D40" s="7"/>
      <c r="E40" s="13"/>
      <c r="F40" s="13"/>
      <c r="G40" s="19" t="s">
        <v>150</v>
      </c>
      <c r="H40" s="29">
        <v>41553</v>
      </c>
      <c r="I40" s="29">
        <v>56529</v>
      </c>
      <c r="J40" s="29">
        <v>90180</v>
      </c>
      <c r="K40" s="8"/>
      <c r="L40" s="8"/>
      <c r="M40" s="8"/>
      <c r="N40" s="9"/>
    </row>
    <row r="41" spans="4:14" x14ac:dyDescent="0.25">
      <c r="D41" s="7"/>
      <c r="E41" s="13"/>
      <c r="F41" s="13"/>
      <c r="G41" s="19" t="s">
        <v>147</v>
      </c>
      <c r="H41" s="29">
        <v>54638.76</v>
      </c>
      <c r="I41" s="29">
        <v>56529</v>
      </c>
      <c r="J41" s="29">
        <v>90180</v>
      </c>
      <c r="K41" s="8"/>
      <c r="L41" s="8"/>
      <c r="M41" s="8"/>
      <c r="N41" s="9"/>
    </row>
    <row r="42" spans="4:14" ht="14.4" x14ac:dyDescent="0.3">
      <c r="D42" s="7"/>
      <c r="E42" s="13"/>
      <c r="F42" s="13"/>
      <c r="G42"/>
      <c r="H42"/>
      <c r="I42"/>
      <c r="J42"/>
      <c r="K42" s="8"/>
      <c r="L42" s="8"/>
      <c r="M42" s="8"/>
      <c r="N42" s="9"/>
    </row>
    <row r="43" spans="4:14" ht="14.4" x14ac:dyDescent="0.3">
      <c r="D43" s="7"/>
      <c r="E43" s="13"/>
      <c r="F43" s="13"/>
      <c r="G43"/>
      <c r="H43"/>
      <c r="I43"/>
      <c r="J43"/>
      <c r="K43" s="8"/>
      <c r="L43" s="8"/>
      <c r="M43" s="8"/>
      <c r="N43" s="9"/>
    </row>
    <row r="44" spans="4:14" ht="14.4" x14ac:dyDescent="0.3">
      <c r="D44" s="7"/>
      <c r="E44" s="13"/>
      <c r="F44" s="13"/>
      <c r="G44"/>
      <c r="H44"/>
      <c r="I44"/>
      <c r="J44"/>
      <c r="K44" s="8"/>
      <c r="L44" s="8"/>
      <c r="M44" s="8"/>
      <c r="N44" s="9"/>
    </row>
    <row r="45" spans="4:14" ht="14.4" x14ac:dyDescent="0.3">
      <c r="D45" s="7"/>
      <c r="E45" s="13"/>
      <c r="F45" s="13"/>
      <c r="G45"/>
      <c r="H45"/>
      <c r="I45"/>
      <c r="J45"/>
      <c r="K45" s="8"/>
      <c r="L45" s="8"/>
      <c r="M45" s="8"/>
      <c r="N45" s="9"/>
    </row>
    <row r="46" spans="4:14" x14ac:dyDescent="0.25">
      <c r="D46" s="7"/>
      <c r="E46" s="8"/>
      <c r="F46" s="8"/>
      <c r="G46" s="8"/>
      <c r="H46" s="8"/>
      <c r="I46" s="8"/>
      <c r="J46" s="8"/>
      <c r="K46" s="8"/>
      <c r="L46" s="8"/>
      <c r="M46" s="8"/>
      <c r="N46" s="9"/>
    </row>
    <row r="47" spans="4:14" x14ac:dyDescent="0.25">
      <c r="D47" s="7"/>
      <c r="E47" s="8"/>
      <c r="F47" s="8"/>
      <c r="G47" s="8"/>
      <c r="H47" s="8"/>
      <c r="I47" s="8"/>
      <c r="J47" s="8"/>
      <c r="K47" s="8"/>
      <c r="L47" s="8"/>
      <c r="M47" s="8"/>
      <c r="N47" s="9"/>
    </row>
    <row r="48" spans="4:14" x14ac:dyDescent="0.25">
      <c r="D48" s="7"/>
      <c r="E48" s="8"/>
      <c r="F48" s="8"/>
      <c r="G48" s="8"/>
      <c r="H48" s="8"/>
      <c r="I48" s="8"/>
      <c r="J48" s="8"/>
      <c r="K48" s="8"/>
      <c r="L48" s="8"/>
      <c r="M48" s="8"/>
      <c r="N48" s="9"/>
    </row>
    <row r="49" spans="4:14" ht="14.4" thickBot="1" x14ac:dyDescent="0.3"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2"/>
    </row>
    <row r="50" spans="4:14" x14ac:dyDescent="0.25"/>
  </sheetData>
  <pageMargins left="0.2" right="0.25" top="0.75" bottom="0.75" header="0.3" footer="0.3"/>
  <pageSetup paperSize="9" scale="54" orientation="portrait" horizontalDpi="1200" verticalDpi="1200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C l i e n t W i n d o w X M L " > < C u s t o m C o n t e n t > < ! [ C D A T A [ E n c u e s t a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0 7 b d 4 a 4 7 - 2 b 3 6 - 4 0 9 2 - a b f e - c c f 5 e d 3 b e 2 3 5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2.xml>��< ? x m l   v e r s i o n = " 1 . 0 "   e n c o d i n g = " U T F - 1 6 " ? > < G e m i n i   x m l n s = " h t t p : / / g e m i n i / p i v o t c u s t o m i z a t i o n / c e 8 8 2 a c e - 8 1 5 9 - 4 1 d c - 9 7 3 3 - b a 3 2 5 4 4 0 2 2 1 4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 T r u e < / V i s i b l e > < / i t e m > < i t e m > < M e a s u r e N a m e > E M   T o t a l < / M e a s u r e N a m e > < D i s p l a y N a m e > E M   T o t a l 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7 2 4 7 d a a 0 - 7 2 c 9 - 4 b 8 d - a c 3 8 - 5 c 2 7 2 0 2 5 9 1 c 6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c 9 8 d b 6 e 7 - d a e f - 4 d 5 c - a 3 4 2 - 5 9 2 2 a e 7 1 5 f b c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5 c 7 9 f 7 e 3 - c 0 a 5 - 4 e 0 f - b 8 5 f - 2 4 5 b 2 e 6 3 d 7 d 7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 E n c u e s t a s 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 2 0 2 0 - 0 7 - 1 7 T 1 6 : 0 3 : 2 9 . 7 0 1 0 7 1 9 - 0 5 : 0 0 < / L a s t P r o c e s s e d T i m e > < / D a t a M o d e l i n g S a n d b o x . S e r i a l i z e d S a n d b o x E r r o r C a c h e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4 d 2 1 1 b b 5 - f 9 e 9 - 4 3 4 9 - 9 f e e - 4 6 f 2 2 5 d c 4 2 e 7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7 0 0 8 5 0 8 c - 2 b 2 9 - 4 6 5 d - b 2 d a - b 4 1 3 d 5 3 9 6 8 e 8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9 1 7 3 9 f 1 1 - b 7 1 9 - 4 f 7 1 - 9 8 2 c - d 9 7 8 d a 9 d 9 3 0 c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1 0 1 b 0 3 8 8 - d 7 8 e - 4 9 f 6 - 9 d 7 7 - 9 8 3 1 c 1 3 a f c 3 e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O r d e r " > < C u s t o m C o n t e n t > < ! [ C D A T A [ E n c u e s t a s ] ] > < / C u s t o m C o n t e n t > < / G e m i n i > 
</file>

<file path=customXml/item2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7.xml>��< ? x m l   v e r s i o n = " 1 . 0 "   e n c o d i n g = " U T F - 1 6 " ? > < G e m i n i   x m l n s = " h t t p : / / g e m i n i / p i v o t c u s t o m i z a t i o n / a c a 0 0 2 8 b - 5 e d f - 4 1 d f - a 3 b c - 9 b 1 6 2 1 5 7 4 5 f 0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3 d 5 f d 0 3 e - 9 3 8 c - 4 0 d 4 - a a 7 0 - f f 1 b e f c 8 e 9 e 6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 E n c u e s t a s 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 E n c u e s t a s 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 M e a s u r e s \ S u m a   d e   2 . 1 0   L l e g a d a s   e n   e l   m e s   r e s i d e n t e s < / K e y > < / D i a g r a m O b j e c t K e y > < D i a g r a m O b j e c t K e y > < K e y > M e a s u r e s \ S u m a   d e   2 . 1 0   L l e g a d a s   e n   e l   m e s   r e s i d e n t e s \ T a g I n f o \ F � r m u l a < / K e y > < / D i a g r a m O b j e c t K e y > < D i a g r a m O b j e c t K e y > < K e y > M e a s u r e s \ S u m a   d e   2 . 1 0   L l e g a d a s   e n   e l   m e s   r e s i d e n t e s \ T a g I n f o \ V a l o r < / K e y > < / D i a g r a m O b j e c t K e y > < D i a g r a m O b j e c t K e y > < K e y > M e a s u r e s \ S u m a   d e   2 . 1 0   L l e g a d a s   e n   e l   m e s   N o   r e s i d e n t e s < / K e y > < / D i a g r a m O b j e c t K e y > < D i a g r a m O b j e c t K e y > < K e y > M e a s u r e s \ S u m a   d e   2 . 1 0   L l e g a d a s   e n   e l   m e s   N o   r e s i d e n t e s \ T a g I n f o \ F � r m u l a < / K e y > < / D i a g r a m O b j e c t K e y > < D i a g r a m O b j e c t K e y > < K e y > M e a s u r e s \ S u m a   d e   2 . 1 0   L l e g a d a s   e n   e l   m e s   N o   r e s i d e n t e s \ T a g I n f o \ V a l o r < / K e y > < / D i a g r a m O b j e c t K e y > < D i a g r a m O b j e c t K e y > < K e y > M e a s u r e s \ S u m a   d e   T O T A L   L L E G A D A S < / K e y > < / D i a g r a m O b j e c t K e y > < D i a g r a m O b j e c t K e y > < K e y > M e a s u r e s \ S u m a   d e   T O T A L   L L E G A D A S \ T a g I n f o \ F � r m u l a < / K e y > < / D i a g r a m O b j e c t K e y > < D i a g r a m O b j e c t K e y > < K e y > M e a s u r e s \ S u m a   d e   T O T A L   L L E G A D A S \ T a g I n f o \ V a l o r < / K e y > < / D i a g r a m O b j e c t K e y > < D i a g r a m O b j e c t K e y > < K e y > M e a s u r e s \ S u m a   d e   P e r n o c t a c i o n e s   R e s i d e n t e s < / K e y > < / D i a g r a m O b j e c t K e y > < D i a g r a m O b j e c t K e y > < K e y > M e a s u r e s \ S u m a   d e   P e r n o c t a c i o n e s   R e s i d e n t e s \ T a g I n f o \ F � r m u l a < / K e y > < / D i a g r a m O b j e c t K e y > < D i a g r a m O b j e c t K e y > < K e y > M e a s u r e s \ S u m a   d e   P e r n o c t a c i o n e s   R e s i d e n t e s \ T a g I n f o \ V a l o r < / K e y > < / D i a g r a m O b j e c t K e y > < D i a g r a m O b j e c t K e y > < K e y > M e a s u r e s \ S u m a   d e   P e r n o c t a c i o n e s   N o   R e s i d e n t e s < / K e y > < / D i a g r a m O b j e c t K e y > < D i a g r a m O b j e c t K e y > < K e y > M e a s u r e s \ S u m a   d e   P e r n o c t a c i o n e s   N o   R e s i d e n t e s \ T a g I n f o \ F � r m u l a < / K e y > < / D i a g r a m O b j e c t K e y > < D i a g r a m O b j e c t K e y > < K e y > M e a s u r e s \ S u m a   d e   P e r n o c t a c i o n e s   N o   R e s i d e n t e s \ T a g I n f o \ V a l o r < / K e y > < / D i a g r a m O b j e c t K e y > < D i a g r a m O b j e c t K e y > < K e y > M e a s u r e s \ S u m a   d e   2 . 6   V e n t a s   p o r   a l o j a m i e n t o   d u r a n t e   e l   m e s   d e   l a   e n c u e s t a < / K e y > < / D i a g r a m O b j e c t K e y > < D i a g r a m O b j e c t K e y > < K e y > M e a s u r e s \ S u m a   d e   2 . 6   V e n t a s   p o r   a l o j a m i e n t o   d u r a n t e   e l   m e s   d e   l a   e n c u e s t a \ T a g I n f o \ F � r m u l a < / K e y > < / D i a g r a m O b j e c t K e y > < D i a g r a m O b j e c t K e y > < K e y > M e a s u r e s \ S u m a   d e   2 . 6   V e n t a s   p o r   a l o j a m i e n t o   d u r a n t e   e l   m e s   d e   l a   e n c u e s t a \ T a g I n f o \ V a l o r < / K e y > < / D i a g r a m O b j e c t K e y > < D i a g r a m O b j e c t K e y > < K e y > M e a s u r e s \ R e c u e n t o   d e   S E C T O R < / K e y > < / D i a g r a m O b j e c t K e y > < D i a g r a m O b j e c t K e y > < K e y > M e a s u r e s \ R e c u e n t o   d e   S E C T O R \ T a g I n f o \ F � r m u l a < / K e y > < / D i a g r a m O b j e c t K e y > < D i a g r a m O b j e c t K e y > < K e y > M e a s u r e s \ R e c u e n t o   d e   S E C T O R \ T a g I n f o \ V a l o r < / K e y > < / D i a g r a m O b j e c t K e y > < D i a g r a m O b j e c t K e y > < K e y > M e a s u r e s \ S u m a   d e   T O T A L   H A B I T A C I O N E S   V E N D I D A S < / K e y > < / D i a g r a m O b j e c t K e y > < D i a g r a m O b j e c t K e y > < K e y > M e a s u r e s \ S u m a   d e   T O T A L   H A B I T A C I O N E S   V E N D I D A S \ T a g I n f o \ F � r m u l a < / K e y > < / D i a g r a m O b j e c t K e y > < D i a g r a m O b j e c t K e y > < K e y > M e a s u r e s \ S u m a   d e   T O T A L   H A B I T A C I O N E S   V E N D I D A S \ T a g I n f o \ V a l o r < / K e y > < / D i a g r a m O b j e c t K e y > < D i a g r a m O b j e c t K e y > < K e y > M e a s u r e s \ S u m a   d e   E M P L E O S < / K e y > < / D i a g r a m O b j e c t K e y > < D i a g r a m O b j e c t K e y > < K e y > M e a s u r e s \ S u m a   d e   E M P L E O S \ T a g I n f o \ F � r m u l a < / K e y > < / D i a g r a m O b j e c t K e y > < D i a g r a m O b j e c t K e y > < K e y > M e a s u r e s \ S u m a   d e   E M P L E O S \ T a g I n f o \ V a l o r < / K e y > < / D i a g r a m O b j e c t K e y > < D i a g r a m O b j e c t K e y > < K e y > M e a s u r e s \ T O H < / K e y > < / D i a g r a m O b j e c t K e y > < D i a g r a m O b j e c t K e y > < K e y > M e a s u r e s \ T O H \ T a g I n f o \ F � r m u l a < / K e y > < / D i a g r a m O b j e c t K e y > < D i a g r a m O b j e c t K e y > < K e y > M e a s u r e s \ T O H \ T a g I n f o \ V a l o r < / K e y > < / D i a g r a m O b j e c t K e y > < D i a g r a m O b j e c t K e y > < K e y > M e a s u r e s \ E M   T o t a l < / K e y > < / D i a g r a m O b j e c t K e y > < D i a g r a m O b j e c t K e y > < K e y > M e a s u r e s \ E M   T o t a l \ T a g I n f o \ F � r m u l a < / K e y > < / D i a g r a m O b j e c t K e y > < D i a g r a m O b j e c t K e y > < K e y > M e a s u r e s \ E M   T o t a l \ T a g I n f o \ V a l o r < / K e y > < / D i a g r a m O b j e c t K e y > < D i a g r a m O b j e c t K e y > < K e y > M e a s u r e s \ T a r f   h a b   o c u p < / K e y > < / D i a g r a m O b j e c t K e y > < D i a g r a m O b j e c t K e y > < K e y > M e a s u r e s \ T a r f   h a b   o c u p \ T a g I n f o \ F � r m u l a < / K e y > < / D i a g r a m O b j e c t K e y > < D i a g r a m O b j e c t K e y > < K e y > M e a s u r e s \ T a r f   h a b   o c u p \ T a g I n f o \ V a l o r < / K e y > < / D i a g r a m O b j e c t K e y > < D i a g r a m O b j e c t K e y > < K e y > C o l u m n s \ 1 . 1   R a z � n   s o c i a l < / K e y > < / D i a g r a m O b j e c t K e y > < D i a g r a m O b j e c t K e y > < K e y > C o l u m n s \ 1 . 2   N o m b r e   c o m e r c i a l < / K e y > < / D i a g r a m O b j e c t K e y > < D i a g r a m O b j e c t K e y > < K e y > C o l u m n s \ 1 . 3   R U C < / K e y > < / D i a g r a m O b j e c t K e y > < D i a g r a m O b j e c t K e y > < K e y > C o l u m n s \ 1 . 4   N � m e r o   d e   R e g i s t r o   T u r � s t i c o < / K e y > < / D i a g r a m O b j e c t K e y > < D i a g r a m O b j e c t K e y > < K e y > C o l u m n s \ 1 . 5 . 1   P r o v i n c i a < / K e y > < / D i a g r a m O b j e c t K e y > < D i a g r a m O b j e c t K e y > < K e y > C o l u m n s \ 1 . 5 . 2   C a n t � n < / K e y > < / D i a g r a m O b j e c t K e y > < D i a g r a m O b j e c t K e y > < K e y > C o l u m n s \ 1 . 5 . 3   C i u d a d < / K e y > < / D i a g r a m O b j e c t K e y > < D i a g r a m O b j e c t K e y > < K e y > C o l u m n s \ 1 . 5 . 4   P a r r o q u i a < / K e y > < / D i a g r a m O b j e c t K e y > < D i a g r a m O b j e c t K e y > < K e y > C o l u m n s \ 1 . 5 . 5   C a l l e   y   n � m e r o < / K e y > < / D i a g r a m O b j e c t K e y > < D i a g r a m O b j e c t K e y > < K e y > C o l u m n s \ 1 . 5 . 6   T e l � f o n o < / K e y > < / D i a g r a m O b j e c t K e y > < D i a g r a m O b j e c t K e y > < K e y > C o l u m n s \ 1 . 5 . 7   C e l u l a r < / K e y > < / D i a g r a m O b j e c t K e y > < D i a g r a m O b j e c t K e y > < K e y > C o l u m n s \ 1 . 5 . 8   E m a i l < / K e y > < / D i a g r a m O b j e c t K e y > < D i a g r a m O b j e c t K e y > < K e y > C o l u m n s \ 1 . 5 . 9   P � g i n a   w e b < / K e y > < / D i a g r a m O b j e c t K e y > < D i a g r a m O b j e c t K e y > < K e y > C o l u m n s \ 1 . 5 . 1 0   W h a t s a p p < / K e y > < / D i a g r a m O b j e c t K e y > < D i a g r a m O b j e c t K e y > < K e y > C o l u m n s \ 1 . 5 . 1 1   T w i t t e r < / K e y > < / D i a g r a m O b j e c t K e y > < D i a g r a m O b j e c t K e y > < K e y > C o l u m n s \ 1 . 5 . 1 2   I n s t a g r a m < / K e y > < / D i a g r a m O b j e c t K e y > < D i a g r a m O b j e c t K e y > < K e y > C o l u m n s \ 1 . 5 . 1 3   F a c e b o o k < / K e y > < / D i a g r a m O b j e c t K e y > < D i a g r a m O b j e c t K e y > < K e y > C o l u m n s \ 1 . 6 . 1   N o m b r e s   y   a p e l l i d o s < / K e y > < / D i a g r a m O b j e c t K e y > < D i a g r a m O b j e c t K e y > < K e y > C o l u m n s \ 1 . 6 . 2   E m a i l < / K e y > < / D i a g r a m O b j e c t K e y > < D i a g r a m O b j e c t K e y > < K e y > C o l u m n s \ 1 . 6 . 3   C a r g o < / K e y > < / D i a g r a m O b j e c t K e y > < D i a g r a m O b j e c t K e y > < K e y > C o l u m n s \ 1 . 6 . 4   T e l � f o n o < / K e y > < / D i a g r a m O b j e c t K e y > < D i a g r a m O b j e c t K e y > < K e y > C o l u m n s \ S E C T O R < / K e y > < / D i a g r a m O b j e c t K e y > < D i a g r a m O b j e c t K e y > < K e y > C o l u m n s \ 1 . 7   C a t e g o r � a   d e   a l o j a m i e n t o   d e l   e s t a b l e c i m i e n t o < / K e y > < / D i a g r a m O b j e c t K e y > < D i a g r a m O b j e c t K e y > < K e y > C o l u m n s \ 1 . 8   F e c h a   d e   i n i c i o < / K e y > < / D i a g r a m O b j e c t K e y > < D i a g r a m O b j e c t K e y > < K e y > C o l u m n s \ 1 . 9   T i p o   d e   a l o j a m i e n t o < / K e y > < / D i a g r a m O b j e c t K e y > < D i a g r a m O b j e c t K e y > < K e y > C o l u m n s \ 1 . 1 0     A f i l i a c i o n e s < / K e y > < / D i a g r a m O b j e c t K e y > < D i a g r a m O b j e c t K e y > < K e y > C o l u m n s \ 1 . 1 1   T i p o   d e   a d m i n i s t r a c i � n < / K e y > < / D i a g r a m O b j e c t K e y > < D i a g r a m O b j e c t K e y > < K e y > C o l u m n s \ 1 . 1 2   N a t u r a l e z a   j u r � d i c a < / K e y > < / D i a g r a m O b j e c t K e y > < D i a g r a m O b j e c t K e y > < K e y > C o l u m n s \ 2 . 1   T o t a l   d e   h a b i t a c i o n e s < / K e y > < / D i a g r a m O b j e c t K e y > < D i a g r a m O b j e c t K e y > < K e y > C o l u m n s \ 2 . 2   T o t a l   d e   p l a z a s < / K e y > < / D i a g r a m O b j e c t K e y > < D i a g r a m O b j e c t K e y > < K e y > C o l u m n s \ 2 . 3   V e n t a s   p o r   a l o j a m i e n t o   e n e r o - d i c i e m b r e   2 0 1 7 < / K e y > < / D i a g r a m O b j e c t K e y > < D i a g r a m O b j e c t K e y > < K e y > C o l u m n s \ 2 . 4   V e n t a s   p o r   a l o j a m i e n t o   e n e r o - d i c i e m b r e   2 0 1 8 < / K e y > < / D i a g r a m O b j e c t K e y > < D i a g r a m O b j e c t K e y > < K e y > C o l u m n s \ 2 . 5   V e n t a s   p o r   a l o j a m i e n t o   e n e r o - d i c i e m b r e   2 0 1 9 < / K e y > < / D i a g r a m O b j e c t K e y > < D i a g r a m O b j e c t K e y > < K e y > C o l u m n s \ 2 . 6   V e n t a s   p o r   a l o j a m i e n t o   d u r a n t e   e l   m e s   d e   l a   e n c u e s t a < / K e y > < / D i a g r a m O b j e c t K e y > < D i a g r a m O b j e c t K e y > < K e y > C o l u m n s \ H a b i t a c i o n e s   S I M P L E S   v e n d i d a s < / K e y > < / D i a g r a m O b j e c t K e y > < D i a g r a m O b j e c t K e y > < K e y > C o l u m n s \ H a b i t a c i o n e s   D O B L E S   v e n d i d a s < / K e y > < / D i a g r a m O b j e c t K e y > < D i a g r a m O b j e c t K e y > < K e y > C o l u m n s \ H a b i t a c i o n e s   T R I P L E S   v e n d i d a s < / K e y > < / D i a g r a m O b j e c t K e y > < D i a g r a m O b j e c t K e y > < K e y > C o l u m n s \ H a b i t a c i o n e s   C U A D R U P L E S   v e n d i d a s < / K e y > < / D i a g r a m O b j e c t K e y > < D i a g r a m O b j e c t K e y > < K e y > C o l u m n s \ O T R A S   H a b i t a c i o n e s   v e n d i d a s < / K e y > < / D i a g r a m O b j e c t K e y > < D i a g r a m O b j e c t K e y > < K e y > C o l u m n s \ T O T A L   H A B I T A C I O N E S   V E N D I D A S < / K e y > < / D i a g r a m O b j e c t K e y > < D i a g r a m O b j e c t K e y > < K e y > C o l u m n s \ 2 . 8   H a b i t a c i o n e s     s i m p l e s   c o m p l e m e n t a r i a s   v e n d i d a s   e n   e l   m e s   d e   e n c u e s t a < / K e y > < / D i a g r a m O b j e c t K e y > < D i a g r a m O b j e c t K e y > < K e y > C o l u m n s \ 2 . 8   H a b i t a c i o n e s   d o b l e s   c o m p l e m e n t a r i a s   v e n d i d a s   e n   e l   m e s   d e   e n c u e s t a < / K e y > < / D i a g r a m O b j e c t K e y > < D i a g r a m O b j e c t K e y > < K e y > C o l u m n s \ 2 . 8   H a b i t a c i o n e s   t r i p l e s   c o m p l e m e n t a r i a s   v e n d i d a s   e n   e l   m e s   d e   e n c u e s t a < / K e y > < / D i a g r a m O b j e c t K e y > < D i a g r a m O b j e c t K e y > < K e y > C o l u m n s \ 2 . 8   H a b i t a c i o n e s   c u a d r u p l e s   c o m p l e m e n t a r i a s   v e n d i d a s   e n   e l   m e s   d e   e n c u e s t a < / K e y > < / D i a g r a m O b j e c t K e y > < D i a g r a m O b j e c t K e y > < K e y > C o l u m n s \ 2 . 8   H a b i t a c i o n e s     d e   o t r o   t i p o   c o m p l e m e n t a r i a s   v e n d i d a s   e n   e l   m e s   d e   e n c u e s t a < / K e y > < / D i a g r a m O b j e c t K e y > < D i a g r a m O b j e c t K e y > < K e y > C o l u m n s \ 2 . 9   C a m a s   s i m p l e s   a d i c i o n a l e s   v e n d i d a s   e n   e l   m e s   d e   e n c u e s t a < / K e y > < / D i a g r a m O b j e c t K e y > < D i a g r a m O b j e c t K e y > < K e y > C o l u m n s \ 2 . 9   C a m a s   d o b l e s   a d i c i o n a l e s   v e n d i d a s   e n   e l   m e s   d e   e n c u e s t a < / K e y > < / D i a g r a m O b j e c t K e y > < D i a g r a m O b j e c t K e y > < K e y > C o l u m n s \ 2 . 9   C a m a s   t r i p l e s   a d i c i o n a l e s   v e n d i d a s   e n   e l   m e s   d e   e n c u e s t a < / K e y > < / D i a g r a m O b j e c t K e y > < D i a g r a m O b j e c t K e y > < K e y > C o l u m n s \ 2 . 9   C a m a s   c u a d r u p l e s   a d i c i o n a l e s   v e n d i d a s   e n   e l   m e s   d e   e n c u e s t a < / K e y > < / D i a g r a m O b j e c t K e y > < D i a g r a m O b j e c t K e y > < K e y > C o l u m n s \ 2 . 9   C a m a s   d e   o t r o   t i p o   a d i c i o n a l e s   v e n d i d a s   e n   e l   m e s   d e   e n c u e s t a < / K e y > < / D i a g r a m O b j e c t K e y > < D i a g r a m O b j e c t K e y > < K e y > C o l u m n s \ 2 . 1 0   L l e g a d a s   e n   e l   m e s   r e s i d e n t e s < / K e y > < / D i a g r a m O b j e c t K e y > < D i a g r a m O b j e c t K e y > < K e y > C o l u m n s \ 2 . 1 0   L l e g a d a s   e n   e l   m e s   N o   r e s i d e n t e s < / K e y > < / D i a g r a m O b j e c t K e y > < D i a g r a m O b j e c t K e y > < K e y > C o l u m n s \ T O T A L   L L E G A D A S < / K e y > < / D i a g r a m O b j e c t K e y > < D i a g r a m O b j e c t K e y > < K e y > C o l u m n s \ P e r n o c t a c i o n e s   R e s i d e n t e s < / K e y > < / D i a g r a m O b j e c t K e y > < D i a g r a m O b j e c t K e y > < K e y > C o l u m n s \ P e r n o c t a c i o n e s   N o   R e s i d e n t e s < / K e y > < / D i a g r a m O b j e c t K e y > < D i a g r a m O b j e c t K e y > < K e y > C o l u m n s \ T O T A L   P E R N O C T A C I O N E S < / K e y > < / D i a g r a m O b j e c t K e y > < D i a g r a m O b j e c t K e y > < K e y > C o l u m n s \ 2 . 1 2   P M S < / K e y > < / D i a g r a m O b j e c t K e y > < D i a g r a m O b j e c t K e y > < K e y > C o l u m n s \ 2 . 1 3   P M S < / K e y > < / D i a g r a m O b j e c t K e y > < D i a g r a m O b j e c t K e y > < K e y > C o l u m n s \ 3 . 1 . 1   E m p l e a d o s   a d m i n i s t r a t i v o s   H O M B R E S   d e   e m p l e o   p e r m a n e n t e < / K e y > < / D i a g r a m O b j e c t K e y > < D i a g r a m O b j e c t K e y > < K e y > C o l u m n s \ 3 . 1 . 1   E m p l e a d o s   a d m i n i s t r a t i v o s   M U J E R E S   d e   e m p l e o   p e r m a n e n t e < / K e y > < / D i a g r a m O b j e c t K e y > < D i a g r a m O b j e c t K e y > < K e y > C o l u m n s \ 3 . 2 . 1   E m p l e a d o s   o p e r a t i v o s   H O M B R E S   d e   e m p l e o   p e r m a n e n t e < / K e y > < / D i a g r a m O b j e c t K e y > < D i a g r a m O b j e c t K e y > < K e y > C o l u m n s \ 3 . 2 . 1   E m p l e a d o s   o p e r a t i v o s   M U J E R E S   d e   e m p l e o   p e r m a n e n t e < / K e y > < / D i a g r a m O b j e c t K e y > < D i a g r a m O b j e c t K e y > < K e y > C o l u m n s \ 3 . 2 . 1   E m p l e a d o s   a d m i n i s t r a t i v o s   H O M B R E S   d e   e m p l e o   t e m p o r a l < / K e y > < / D i a g r a m O b j e c t K e y > < D i a g r a m O b j e c t K e y > < K e y > C o l u m n s \ 3 . 2 . 1   E m p l e a d o s   a d m i n i s t r a t i v o s   M U J E R E S   d e   e m p l e o   t e m p o r a l < / K e y > < / D i a g r a m O b j e c t K e y > < D i a g r a m O b j e c t K e y > < K e y > C o l u m n s \ 3 . 2 . 2   E m p l e a d o s   o p e r a t i v o s   H O M B R E S   d e   e m p l e o   t e m p o r a l < / K e y > < / D i a g r a m O b j e c t K e y > < D i a g r a m O b j e c t K e y > < K e y > C o l u m n s \ 3 . 2 . 2   E m p l e a d o s   o p e r a t i v o s   M U J E R E S   d e   e m p l e o   t e m p o r a l < / K e y > < / D i a g r a m O b j e c t K e y > < D i a g r a m O b j e c t K e y > < K e y > C o l u m n s \ 3 . 3 . 1   E m p l e a d o s   a d m i n i s t r a t i v o s   H O M B R E S   d e   e m p l e o   e v e n t u a l < / K e y > < / D i a g r a m O b j e c t K e y > < D i a g r a m O b j e c t K e y > < K e y > C o l u m n s \ 3 . 3 . 1   E m p l e a d o s   a d m i n i s t r a t i v o s   M U J E R E S   d e   e m p l e o   e v e n t u a l < / K e y > < / D i a g r a m O b j e c t K e y > < D i a g r a m O b j e c t K e y > < K e y > C o l u m n s \ 3 . 3 . 2   E m p l e a d o s   o p e r a t i v o s   H O M B R E S   d e   e m p l e o   e v e n t u a l < / K e y > < / D i a g r a m O b j e c t K e y > < D i a g r a m O b j e c t K e y > < K e y > C o l u m n s \ 3 . 3 . 2   E m p l e a d o s   o p e r a t i v o s   M U J E R E S   d e   e m p l e o   e v e n t u a l < / K e y > < / D i a g r a m O b j e c t K e y > < D i a g r a m O b j e c t K e y > < K e y > C o l u m n s \ E M P L E O S < / K e y > < / D i a g r a m O b j e c t K e y > < D i a g r a m O b j e c t K e y > < K e y > C o l u m n s \ 4 . 1 . 1   H a b i t a c i o n e s   s e n c i l l a s   r e s e r v a d a s   s i g u i e n t e   m e s < / K e y > < / D i a g r a m O b j e c t K e y > < D i a g r a m O b j e c t K e y > < K e y > C o l u m n s \ 4 . 1 . 2   H a b i t a c i o n e s   d o b l e s   r e s e r v a d a s   s i g u i e n t e   m e s < / K e y > < / D i a g r a m O b j e c t K e y > < D i a g r a m O b j e c t K e y > < K e y > C o l u m n s \ 4 . 1 . 3   H a b i t a c i o n e s   t r i p l e s   r e s e r v a d a s   s i g u i e n t e   m e s < / K e y > < / D i a g r a m O b j e c t K e y > < D i a g r a m O b j e c t K e y > < K e y > C o l u m n s \ 4 . 1 . 4   H a b i t a c i o n e s   c u � d r u p l e s   r e s e r v a d a s   s i g u i e n t e   m e s < / K e y > < / D i a g r a m O b j e c t K e y > < D i a g r a m O b j e c t K e y > < K e y > C o l u m n s \ 4 . 1 . 5   H a b i t a c i o n e s   ( o t r o s )   r e s e r v a d a s   s i g u i e n t e   m e s < / K e y > < / D i a g r a m O b j e c t K e y > < D i a g r a m O b j e c t K e y > < K e y > C o l u m n s \ T O T A L   H A B   R E S E R V A D A S < / K e y > < / D i a g r a m O b j e c t K e y > < D i a g r a m O b j e c t K e y > < K e y > C o l u m n s \ 4 . 2   P e r n o c t a c i o n e s   r e s e r v a d a s   s i g u i e n t e   m e s < / K e y > < / D i a g r a m O b j e c t K e y > < D i a g r a m O b j e c t K e y > < K e y > C o l u m n s \ 4 . 3 . 1   E s p e r a   q u e   p e r n o c t a c i o n e s < / K e y > < / D i a g r a m O b j e c t K e y > < D i a g r a m O b j e c t K e y > < K e y > C o l u m n s \ 4 . 3 . 2   P o r c e n t a j e < / K e y > < / D i a g r a m O b j e c t K e y > < D i a g r a m O b j e c t K e y > < K e y > C o l u m n s \ E s p e c t a t i v a   P e r n o c t a c i o n e s < / K e y > < / D i a g r a m O b j e c t K e y > < D i a g r a m O b j e c t K e y > < K e y > C o l u m n s \ 4 . 4 . 1   E s p e r a   q u e   t a r i f a s < / K e y > < / D i a g r a m O b j e c t K e y > < D i a g r a m O b j e c t K e y > < K e y > C o l u m n s \ 4 . 4 . 2   P o r c e n t a j e < / K e y > < / D i a g r a m O b j e c t K e y > < D i a g r a m O b j e c t K e y > < K e y > C o l u m n s \ E s p e c t a t i v a   T a r i f a s < / K e y > < / D i a g r a m O b j e c t K e y > < D i a g r a m O b j e c t K e y > < K e y > C o l u m n s \ 4 . 5 . 1 . 1   E s p e r a   q u e   e m p l e a d o s   a d m i n i s t r a t i v o s < / K e y > < / D i a g r a m O b j e c t K e y > < D i a g r a m O b j e c t K e y > < K e y > C o l u m n s \ 4 . 5 . 1 . 2   P o r c e n t a j e < / K e y > < / D i a g r a m O b j e c t K e y > < D i a g r a m O b j e c t K e y > < K e y > C o l u m n s \ E s p e c t a t i v a   E m p l e a d o s   A d m i n i s t r a t i v o s < / K e y > < / D i a g r a m O b j e c t K e y > < D i a g r a m O b j e c t K e y > < K e y > C o l u m n s \ 4 . 5 . 2 . 1   E s p e r a   q u e   e m p l e a d o s   o p e r a t i v o s < / K e y > < / D i a g r a m O b j e c t K e y > < D i a g r a m O b j e c t K e y > < K e y > C o l u m n s \ 4 . 5 . 2 . 2   P o r c e n t a j e < / K e y > < / D i a g r a m O b j e c t K e y > < D i a g r a m O b j e c t K e y > < K e y > C o l u m n s \ E s p e c t a t i v a   E m p l e a d o s   O p e r a t i v o s < / K e y > < / D i a g r a m O b j e c t K e y > < D i a g r a m O b j e c t K e y > < K e y > C o l u m n s \ 4 , 6 . 1   N u m e r o   d e   h a b i t a c i o n e s   q u e   e s p e r a   v e n d e r   s i g u i e n t e   f e r i a d o   o   v a c a c i o n < / K e y > < / D i a g r a m O b j e c t K e y > < D i a g r a m O b j e c t K e y > < K e y > C o l u m n s \ 4 . 6 . 2   D o b l e s < / K e y > < / D i a g r a m O b j e c t K e y > < D i a g r a m O b j e c t K e y > < K e y > C o l u m n s \ 4 . 6 . 3   T r i p l e s < / K e y > < / D i a g r a m O b j e c t K e y > < D i a g r a m O b j e c t K e y > < K e y > C o l u m n s \ 4 . 6 . 4   C u � d r u p l e < / K e y > < / D i a g r a m O b j e c t K e y > < D i a g r a m O b j e c t K e y > < K e y > C o l u m n s \ 4 . 6 . 5   O t r o < / K e y > < / D i a g r a m O b j e c t K e y > < D i a g r a m O b j e c t K e y > < K e y > C o l u m n s \ 5 . 1   C o n g r e s o s < / K e y > < / D i a g r a m O b j e c t K e y > < D i a g r a m O b j e c t K e y > < K e y > C o l u m n s \ 5 . 2   C o n v e n c i o n e s < / K e y > < / D i a g r a m O b j e c t K e y > < D i a g r a m O b j e c t K e y > < K e y > C o l u m n s \ 5 . 2   S o c i a l e s < / K e y > < / D i a g r a m O b j e c t K e y > < D i a g r a m O b j e c t K e y > < K e y > C o l u m n s \ 5 . 2   O t r o < / K e y > < / D i a g r a m O b j e c t K e y > < D i a g r a m O b j e c t K e y > < K e y > C o l u m n s \ M e s < / K e y > < / D i a g r a m O b j e c t K e y > < D i a g r a m O b j e c t K e y > < K e y > C o l u m n s \ D i a s   d e l   m e s < / K e y > < / D i a g r a m O b j e c t K e y > < D i a g r a m O b j e c t K e y > < K e y > L i n k s \ & l t ; C o l u m n s \ S u m a   d e   2 . 1 0   L l e g a d a s   e n   e l   m e s   r e s i d e n t e s & g t ; - & l t ; M e a s u r e s \ 2 . 1 0   L l e g a d a s   e n   e l   m e s   r e s i d e n t e s & g t ; < / K e y > < / D i a g r a m O b j e c t K e y > < D i a g r a m O b j e c t K e y > < K e y > L i n k s \ & l t ; C o l u m n s \ S u m a   d e   2 . 1 0   L l e g a d a s   e n   e l   m e s   r e s i d e n t e s & g t ; - & l t ; M e a s u r e s \ 2 . 1 0   L l e g a d a s   e n   e l   m e s   r e s i d e n t e s & g t ; \ C O L U M N < / K e y > < / D i a g r a m O b j e c t K e y > < D i a g r a m O b j e c t K e y > < K e y > L i n k s \ & l t ; C o l u m n s \ S u m a   d e   2 . 1 0   L l e g a d a s   e n   e l   m e s   r e s i d e n t e s & g t ; - & l t ; M e a s u r e s \ 2 . 1 0   L l e g a d a s   e n   e l   m e s   r e s i d e n t e s & g t ; \ M E A S U R E < / K e y > < / D i a g r a m O b j e c t K e y > < D i a g r a m O b j e c t K e y > < K e y > L i n k s \ & l t ; C o l u m n s \ S u m a   d e   2 . 1 0   L l e g a d a s   e n   e l   m e s   N o   r e s i d e n t e s & g t ; - & l t ; M e a s u r e s \ 2 . 1 0   L l e g a d a s   e n   e l   m e s   N o   r e s i d e n t e s & g t ; < / K e y > < / D i a g r a m O b j e c t K e y > < D i a g r a m O b j e c t K e y > < K e y > L i n k s \ & l t ; C o l u m n s \ S u m a   d e   2 . 1 0   L l e g a d a s   e n   e l   m e s   N o   r e s i d e n t e s & g t ; - & l t ; M e a s u r e s \ 2 . 1 0   L l e g a d a s   e n   e l   m e s   N o   r e s i d e n t e s & g t ; \ C O L U M N < / K e y > < / D i a g r a m O b j e c t K e y > < D i a g r a m O b j e c t K e y > < K e y > L i n k s \ & l t ; C o l u m n s \ S u m a   d e   2 . 1 0   L l e g a d a s   e n   e l   m e s   N o   r e s i d e n t e s & g t ; - & l t ; M e a s u r e s \ 2 . 1 0   L l e g a d a s   e n   e l   m e s   N o   r e s i d e n t e s & g t ; \ M E A S U R E < / K e y > < / D i a g r a m O b j e c t K e y > < D i a g r a m O b j e c t K e y > < K e y > L i n k s \ & l t ; C o l u m n s \ S u m a   d e   T O T A L   L L E G A D A S & g t ; - & l t ; M e a s u r e s \ T O T A L   L L E G A D A S & g t ; < / K e y > < / D i a g r a m O b j e c t K e y > < D i a g r a m O b j e c t K e y > < K e y > L i n k s \ & l t ; C o l u m n s \ S u m a   d e   T O T A L   L L E G A D A S & g t ; - & l t ; M e a s u r e s \ T O T A L   L L E G A D A S & g t ; \ C O L U M N < / K e y > < / D i a g r a m O b j e c t K e y > < D i a g r a m O b j e c t K e y > < K e y > L i n k s \ & l t ; C o l u m n s \ S u m a   d e   T O T A L   L L E G A D A S & g t ; - & l t ; M e a s u r e s \ T O T A L   L L E G A D A S & g t ; \ M E A S U R E < / K e y > < / D i a g r a m O b j e c t K e y > < D i a g r a m O b j e c t K e y > < K e y > L i n k s \ & l t ; C o l u m n s \ S u m a   d e   P e r n o c t a c i o n e s   R e s i d e n t e s & g t ; - & l t ; M e a s u r e s \ P e r n o c t a c i o n e s   R e s i d e n t e s & g t ; < / K e y > < / D i a g r a m O b j e c t K e y > < D i a g r a m O b j e c t K e y > < K e y > L i n k s \ & l t ; C o l u m n s \ S u m a   d e   P e r n o c t a c i o n e s   R e s i d e n t e s & g t ; - & l t ; M e a s u r e s \ P e r n o c t a c i o n e s   R e s i d e n t e s & g t ; \ C O L U M N < / K e y > < / D i a g r a m O b j e c t K e y > < D i a g r a m O b j e c t K e y > < K e y > L i n k s \ & l t ; C o l u m n s \ S u m a   d e   P e r n o c t a c i o n e s   R e s i d e n t e s & g t ; - & l t ; M e a s u r e s \ P e r n o c t a c i o n e s   R e s i d e n t e s & g t ; \ M E A S U R E < / K e y > < / D i a g r a m O b j e c t K e y > < D i a g r a m O b j e c t K e y > < K e y > L i n k s \ & l t ; C o l u m n s \ S u m a   d e   P e r n o c t a c i o n e s   N o   R e s i d e n t e s & g t ; - & l t ; M e a s u r e s \ P e r n o c t a c i o n e s   N o   R e s i d e n t e s & g t ; < / K e y > < / D i a g r a m O b j e c t K e y > < D i a g r a m O b j e c t K e y > < K e y > L i n k s \ & l t ; C o l u m n s \ S u m a   d e   P e r n o c t a c i o n e s   N o   R e s i d e n t e s & g t ; - & l t ; M e a s u r e s \ P e r n o c t a c i o n e s   N o   R e s i d e n t e s & g t ; \ C O L U M N < / K e y > < / D i a g r a m O b j e c t K e y > < D i a g r a m O b j e c t K e y > < K e y > L i n k s \ & l t ; C o l u m n s \ S u m a   d e   P e r n o c t a c i o n e s   N o   R e s i d e n t e s & g t ; - & l t ; M e a s u r e s \ P e r n o c t a c i o n e s   N o   R e s i d e n t e s & g t ; \ M E A S U R E < / K e y > < / D i a g r a m O b j e c t K e y > < D i a g r a m O b j e c t K e y > < K e y > L i n k s \ & l t ; C o l u m n s \ S u m a   d e   2 . 6   V e n t a s   p o r   a l o j a m i e n t o   d u r a n t e   e l   m e s   d e   l a   e n c u e s t a & g t ; - & l t ; M e a s u r e s \ 2 . 6   V e n t a s   p o r   a l o j a m i e n t o   d u r a n t e   e l   m e s   d e   l a   e n c u e s t a & g t ; < / K e y > < / D i a g r a m O b j e c t K e y > < D i a g r a m O b j e c t K e y > < K e y > L i n k s \ & l t ; C o l u m n s \ S u m a   d e   2 . 6   V e n t a s   p o r   a l o j a m i e n t o   d u r a n t e   e l   m e s   d e   l a   e n c u e s t a & g t ; - & l t ; M e a s u r e s \ 2 . 6   V e n t a s   p o r   a l o j a m i e n t o   d u r a n t e   e l   m e s   d e   l a   e n c u e s t a & g t ; \ C O L U M N < / K e y > < / D i a g r a m O b j e c t K e y > < D i a g r a m O b j e c t K e y > < K e y > L i n k s \ & l t ; C o l u m n s \ S u m a   d e   2 . 6   V e n t a s   p o r   a l o j a m i e n t o   d u r a n t e   e l   m e s   d e   l a   e n c u e s t a & g t ; - & l t ; M e a s u r e s \ 2 . 6   V e n t a s   p o r   a l o j a m i e n t o   d u r a n t e   e l   m e s   d e   l a   e n c u e s t a & g t ; \ M E A S U R E < / K e y > < / D i a g r a m O b j e c t K e y > < D i a g r a m O b j e c t K e y > < K e y > L i n k s \ & l t ; C o l u m n s \ R e c u e n t o   d e   S E C T O R & g t ; - & l t ; M e a s u r e s \ S E C T O R & g t ; < / K e y > < / D i a g r a m O b j e c t K e y > < D i a g r a m O b j e c t K e y > < K e y > L i n k s \ & l t ; C o l u m n s \ R e c u e n t o   d e   S E C T O R & g t ; - & l t ; M e a s u r e s \ S E C T O R & g t ; \ C O L U M N < / K e y > < / D i a g r a m O b j e c t K e y > < D i a g r a m O b j e c t K e y > < K e y > L i n k s \ & l t ; C o l u m n s \ R e c u e n t o   d e   S E C T O R & g t ; - & l t ; M e a s u r e s \ S E C T O R & g t ; \ M E A S U R E < / K e y > < / D i a g r a m O b j e c t K e y > < D i a g r a m O b j e c t K e y > < K e y > L i n k s \ & l t ; C o l u m n s \ S u m a   d e   T O T A L   H A B I T A C I O N E S   V E N D I D A S & g t ; - & l t ; M e a s u r e s \ T O T A L   H A B I T A C I O N E S   V E N D I D A S & g t ; < / K e y > < / D i a g r a m O b j e c t K e y > < D i a g r a m O b j e c t K e y > < K e y > L i n k s \ & l t ; C o l u m n s \ S u m a   d e   T O T A L   H A B I T A C I O N E S   V E N D I D A S & g t ; - & l t ; M e a s u r e s \ T O T A L   H A B I T A C I O N E S   V E N D I D A S & g t ; \ C O L U M N < / K e y > < / D i a g r a m O b j e c t K e y > < D i a g r a m O b j e c t K e y > < K e y > L i n k s \ & l t ; C o l u m n s \ S u m a   d e   T O T A L   H A B I T A C I O N E S   V E N D I D A S & g t ; - & l t ; M e a s u r e s \ T O T A L   H A B I T A C I O N E S   V E N D I D A S & g t ; \ M E A S U R E < / K e y > < / D i a g r a m O b j e c t K e y > < D i a g r a m O b j e c t K e y > < K e y > L i n k s \ & l t ; C o l u m n s \ S u m a   d e   E M P L E O S & g t ; - & l t ; M e a s u r e s \ E M P L E O S & g t ; < / K e y > < / D i a g r a m O b j e c t K e y > < D i a g r a m O b j e c t K e y > < K e y > L i n k s \ & l t ; C o l u m n s \ S u m a   d e   E M P L E O S & g t ; - & l t ; M e a s u r e s \ E M P L E O S & g t ; \ C O L U M N < / K e y > < / D i a g r a m O b j e c t K e y > < D i a g r a m O b j e c t K e y > < K e y > L i n k s \ & l t ; C o l u m n s \ S u m a   d e   E M P L E O S & g t ; - & l t ; M e a s u r e s \ E M P L E O S & g t ; \ M E A S U R E 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 M e a s u r e s \ S u m a   d e   2 . 1 0   L l e g a d a s   e n   e l   m e s   r e s i d e n t e s < / K e y > < / a : K e y > < a : V a l u e   i : t y p e = " M e a s u r e G r i d N o d e V i e w S t a t e " > < C o l u m n > 5 0 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 2 . 1 0   L l e g a d a s   e n   e l   m e s   r e s i d e n t e s \ T a g I n f o \ F � r m u l a 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 2 . 1 0   L l e g a d a s   e n   e l   m e s   r e s i d e n t e s \ T a g I n f o \ V a l o r 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 2 . 1 0   L l e g a d a s   e n   e l   m e s   N o   r e s i d e n t e s < / K e y > < / a : K e y > < a : V a l u e   i : t y p e = " M e a s u r e G r i d N o d e V i e w S t a t e " > < C o l u m n > 5 1 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 2 . 1 0   L l e g a d a s   e n   e l   m e s   N o   r e s i d e n t e s \ T a g I n f o \ F � r m u l a 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 2 . 1 0   L l e g a d a s   e n   e l   m e s   N o   r e s i d e n t e s \ T a g I n f o \ V a l o r 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 L L E G A D A S < / K e y > < / a : K e y > < a : V a l u e   i : t y p e = " M e a s u r e G r i d N o d e V i e w S t a t e " > < C o l u m n > 5 2 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 T O T A L   L L E G A D A S \ T a g I n f o \ F � r m u l a 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 L L E G A D A S \ T a g I n f o \ V a l o r 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 P e r n o c t a c i o n e s   R e s i d e n t e s < / K e y > < / a : K e y > < a : V a l u e   i : t y p e = " M e a s u r e G r i d N o d e V i e w S t a t e " > < C o l u m n > 5 3 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 P e r n o c t a c i o n e s   R e s i d e n t e s \ T a g I n f o \ F � r m u l a 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 P e r n o c t a c i o n e s   R e s i d e n t e s \ T a g I n f o \ V a l o r 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 P e r n o c t a c i o n e s   N o   R e s i d e n t e s < / K e y > < / a : K e y > < a : V a l u e   i : t y p e = " M e a s u r e G r i d N o d e V i e w S t a t e " > < C o l u m n > 5 4 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 P e r n o c t a c i o n e s   N o   R e s i d e n t e s \ T a g I n f o \ F � r m u l a 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 P e r n o c t a c i o n e s   N o   R e s i d e n t e s \ T a g I n f o \ V a l o r 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 2 . 6   V e n t a s   p o r   a l o j a m i e n t o   d u r a n t e   e l   m e s   d e   l a   e n c u e s t a < / K e y > < / a : K e y > < a : V a l u e   i : t y p e = " M e a s u r e G r i d N o d e V i e w S t a t e " > < C o l u m n > 3 3 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 2 . 6   V e n t a s   p o r   a l o j a m i e n t o   d u r a n t e   e l   m e s   d e   l a   e n c u e s t a \ T a g I n f o \ F � r m u l a 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 2 . 6   V e n t a s   p o r   a l o j a m i e n t o   d u r a n t e   e l   m e s   d e   l a   e n c u e s t a \ T a g I n f o \ V a l o r 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 S E C T O R < / K e y > < / a : K e y > < a : V a l u e   i : t y p e = " M e a s u r e G r i d N o d e V i e w S t a t e " > < C o l u m n > 2 1 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 S E C T O R \ T a g I n f o \ F � r m u l a 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 S E C T O R \ T a g I n f o \ V a l o r 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 H A B I T A C I O N E S   V E N D I D A S < / K e y > < / a : K e y > < a : V a l u e   i : t y p e = " M e a s u r e G r i d N o d e V i e w S t a t e " > < C o l u m n > 3 9 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 T O T A L   H A B I T A C I O N E S   V E N D I D A S \ T a g I n f o \ F � r m u l a 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 H A B I T A C I O N E S   V E N D I D A S \ T a g I n f o \ V a l o r 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 E M P L E O S < / K e y > < / a : K e y > < a : V a l u e   i : t y p e = " M e a s u r e G r i d N o d e V i e w S t a t e " > < C o l u m n > 7 0 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 E M P L E O S \ T a g I n f o \ F � r m u l a 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 E M P L E O S \ T a g I n f o \ V a l o r 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 M e a s u r e s \ T O H 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 M e a s u r e s \ T O H \ T a g I n f o \ F � r m u l a 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 M e a s u r e s \ T O H \ T a g I n f o \ V a l o r 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 M e a s u r e s \ E M   T o t a l 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 M e a s u r e s \ E M   T o t a l \ T a g I n f o \ F � r m u l a 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 M e a s u r e s \ E M   T o t a l \ T a g I n f o \ V a l o r 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 M e a s u r e s \ T a r f   h a b   o c u p 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 M e a s u r e s \ T a r f   h a b   o c u p \ T a g I n f o \ F � r m u l a 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 M e a s u r e s \ T a r f   h a b   o c u p \ T a g I n f o \ V a l o r 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 C o l u m n s \ 1 . 1   R a z � n   s o c i a l 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 C o l u m n s \ 1 . 2   N o m b r e   c o m e r c i a l 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 C o l u m n s \ 1 . 3   R U C 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 C o l u m n s \ 1 . 4   N � m e r o   d e   R e g i s t r o   T u r � s t i c o 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 C o l u m n s \ 1 . 5 . 1   P r o v i n c i a 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 C o l u m n s \ 1 . 5 . 2   C a n t � n 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 C o l u m n s \ 1 . 5 . 3   C i u d a d 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 C o l u m n s \ 1 . 5 . 4   P a r r o q u i a 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 C o l u m n s \ 1 . 5 . 5   C a l l e   y   n � m e r o 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 C o l u m n s \ 1 . 5 . 6   T e l � f o n o 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 C o l u m n s \ 1 . 5 . 7   C e l u l a r 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 C o l u m n s \ 1 . 5 . 8   E m a i l 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 C o l u m n s \ 1 . 5 . 9   P � g i n a   w e b 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 C o l u m n s \ 1 . 5 . 1 0   W h a t s a p p 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 C o l u m n s \ 1 . 5 . 1 1   T w i t t e r 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 C o l u m n s \ 1 . 5 . 1 2   I n s t a g r a m 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 C o l u m n s \ 1 . 5 . 1 3   F a c e b o o k 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 C o l u m n s \ 1 . 6 . 1   N o m b r e s   y   a p e l l i d o s 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 C o l u m n s \ 1 . 6 . 2   E m a i l 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 C o l u m n s \ 1 . 6 . 3   C a r g o 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 C o l u m n s \ 1 . 6 . 4   T e l � f o n o 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 C o l u m n s \ 1 . 7   C a t e g o r � a   d e   a l o j a m i e n t o   d e l   e s t a b l e c i m i e n t o 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 C o l u m n s \ 1 . 8   F e c h a   d e   i n i c i o 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 C o l u m n s \ 1 . 9   T i p o   d e   a l o j a m i e n t o 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 C o l u m n s \ 1 . 1 0     A f i l i a c i o n e s 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 C o l u m n s \ 1 . 1 1   T i p o   d e   a d m i n i s t r a c i � n 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 C o l u m n s \ 1 . 1 2   N a t u r a l e z a   j u r � d i c a 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 C o l u m n s \ 2 . 1   T o t a l   d e   h a b i t a c i o n e s 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 C o l u m n s \ 2 . 2   T o t a l   d e   p l a z a s < / K e y > < / a : K e y > < a : V a l u e   i : t y p e = " M e a s u r e G r i d N o d e V i e w S t a t e " > < C o l u m n > 2 9 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 C o l u m n s \ 2 . 3   V e n t a s   p o r   a l o j a m i e n t o   e n e r o - d i c i e m b r e   2 0 1 7 < / K e y > < / a : K e y > < a : V a l u e   i : t y p e = " M e a s u r e G r i d N o d e V i e w S t a t e " > < C o l u m n > 3 0 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 C o l u m n s \ 2 . 4   V e n t a s   p o r   a l o j a m i e n t o   e n e r o - d i c i e m b r e   2 0 1 8 < / K e y > < / a : K e y > < a : V a l u e   i : t y p e = " M e a s u r e G r i d N o d e V i e w S t a t e " > < C o l u m n > 3 1 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 C o l u m n s \ 2 . 5   V e n t a s   p o r   a l o j a m i e n t o   e n e r o - d i c i e m b r e   2 0 1 9 < / K e y > < / a : K e y > < a : V a l u e   i : t y p e = " M e a s u r e G r i d N o d e V i e w S t a t e " > < C o l u m n > 3 2 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 C o l u m n s \ 2 . 6   V e n t a s   p o r   a l o j a m i e n t o   d u r a n t e   e l   m e s   d e   l a   e n c u e s t a < / K e y > < / a : K e y > < a : V a l u e   i : t y p e = " M e a s u r e G r i d N o d e V i e w S t a t e " > < C o l u m n > 3 3 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 S I M P L E S   v e n d i d a s < / K e y > < / a : K e y > < a : V a l u e   i : t y p e = " M e a s u r e G r i d N o d e V i e w S t a t e " > < C o l u m n > 3 4 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 D O B L E S   v e n d i d a s < / K e y > < / a : K e y > < a : V a l u e   i : t y p e = " M e a s u r e G r i d N o d e V i e w S t a t e " > < C o l u m n > 3 5 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 T R I P L E S   v e n d i d a s < / K e y > < / a : K e y > < a : V a l u e   i : t y p e = " M e a s u r e G r i d N o d e V i e w S t a t e " > < C o l u m n > 3 6 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 C U A D R U P L E S   v e n d i d a s < / K e y > < / a : K e y > < a : V a l u e   i : t y p e = " M e a s u r e G r i d N o d e V i e w S t a t e " > < C o l u m n > 3 7 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 C o l u m n s \ O T R A S   H a b i t a c i o n e s   v e n d i d a s < / K e y > < / a : K e y > < a : V a l u e   i : t y p e = " M e a s u r e G r i d N o d e V i e w S t a t e " > < C o l u m n > 3 8 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 H A B I T A C I O N E S   V E N D I D A S < / K e y > < / a : K e y > < a : V a l u e   i : t y p e = " M e a s u r e G r i d N o d e V i e w S t a t e " > < C o l u m n > 3 9 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 C o l u m n s \ 2 . 8   H a b i t a c i o n e s     s i m p l e s   c o m p l e m e n t a r i a s   v e n d i d a s   e n   e l   m e s   d e   e n c u e s t a < / K e y > < / a : K e y > < a : V a l u e   i : t y p e = " M e a s u r e G r i d N o d e V i e w S t a t e " > < C o l u m n > 4 0 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 C o l u m n s \ 2 . 8   H a b i t a c i o n e s   d o b l e s   c o m p l e m e n t a r i a s   v e n d i d a s   e n   e l   m e s   d e   e n c u e s t a < / K e y > < / a : K e y > < a : V a l u e   i : t y p e = " M e a s u r e G r i d N o d e V i e w S t a t e " > < C o l u m n > 4 1 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 C o l u m n s \ 2 . 8   H a b i t a c i o n e s   t r i p l e s   c o m p l e m e n t a r i a s   v e n d i d a s   e n   e l   m e s   d e   e n c u e s t a < / K e y > < / a : K e y > < a : V a l u e   i : t y p e = " M e a s u r e G r i d N o d e V i e w S t a t e " > < C o l u m n > 4 2 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 C o l u m n s \ 2 . 8   H a b i t a c i o n e s   c u a d r u p l e s   c o m p l e m e n t a r i a s   v e n d i d a s   e n   e l   m e s   d e   e n c u e s t a < / K e y > < / a : K e y > < a : V a l u e   i : t y p e = " M e a s u r e G r i d N o d e V i e w S t a t e " > < C o l u m n > 4 3 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 C o l u m n s \ 2 . 8   H a b i t a c i o n e s     d e   o t r o   t i p o   c o m p l e m e n t a r i a s   v e n d i d a s   e n   e l   m e s   d e   e n c u e s t a < / K e y > < / a : K e y > < a : V a l u e   i : t y p e = " M e a s u r e G r i d N o d e V i e w S t a t e " > < C o l u m n > 4 4 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 C o l u m n s \ 2 . 9   C a m a s   s i m p l e s   a d i c i o n a l e s   v e n d i d a s   e n   e l   m e s   d e   e n c u e s t a < / K e y > < / a : K e y > < a : V a l u e   i : t y p e = " M e a s u r e G r i d N o d e V i e w S t a t e " > < C o l u m n > 4 5 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 C o l u m n s \ 2 . 9   C a m a s   d o b l e s   a d i c i o n a l e s   v e n d i d a s   e n   e l   m e s   d e   e n c u e s t a < / K e y > < / a : K e y > < a : V a l u e   i : t y p e = " M e a s u r e G r i d N o d e V i e w S t a t e " > < C o l u m n > 4 6 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 C o l u m n s \ 2 . 9   C a m a s   t r i p l e s   a d i c i o n a l e s   v e n d i d a s   e n   e l   m e s   d e   e n c u e s t a < / K e y > < / a : K e y > < a : V a l u e   i : t y p e = " M e a s u r e G r i d N o d e V i e w S t a t e " > < C o l u m n > 4 7 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 C o l u m n s \ 2 . 9   C a m a s   c u a d r u p l e s   a d i c i o n a l e s   v e n d i d a s   e n   e l   m e s   d e   e n c u e s t a < / K e y > < / a : K e y > < a : V a l u e   i : t y p e = " M e a s u r e G r i d N o d e V i e w S t a t e " > < C o l u m n > 4 8 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 C o l u m n s \ 2 . 9   C a m a s   d e   o t r o   t i p o   a d i c i o n a l e s   v e n d i d a s   e n   e l   m e s   d e   e n c u e s t a < / K e y > < / a : K e y > < a : V a l u e   i : t y p e = " M e a s u r e G r i d N o d e V i e w S t a t e " > < C o l u m n > 4 9 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 C o l u m n s \ 2 . 1 0   L l e g a d a s   e n   e l   m e s   r e s i d e n t e s < / K e y > < / a : K e y > < a : V a l u e   i : t y p e = " M e a s u r e G r i d N o d e V i e w S t a t e " > < C o l u m n > 5 0 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 C o l u m n s \ 2 . 1 0   L l e g a d a s   e n   e l   m e s   N o   r e s i d e n t e s < / K e y > < / a : K e y > < a : V a l u e   i : t y p e = " M e a s u r e G r i d N o d e V i e w S t a t e " > < C o l u m n > 5 1 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 L L E G A D A S < / K e y > < / a : K e y > < a : V a l u e   i : t y p e = " M e a s u r e G r i d N o d e V i e w S t a t e " > < C o l u m n > 5 2 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 C o l u m n s \ P e r n o c t a c i o n e s   R e s i d e n t e s < / K e y > < / a : K e y > < a : V a l u e   i : t y p e = " M e a s u r e G r i d N o d e V i e w S t a t e " > < C o l u m n > 5 3 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 C o l u m n s \ P e r n o c t a c i o n e s   N o   R e s i d e n t e s < / K e y > < / a : K e y > < a : V a l u e   i : t y p e = " M e a s u r e G r i d N o d e V i e w S t a t e " > < C o l u m n > 5 4 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 P E R N O C T A C I O N E S < / K e y > < / a : K e y > < a : V a l u e   i : t y p e = " M e a s u r e G r i d N o d e V i e w S t a t e " > < C o l u m n > 5 5 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 C o l u m n s \ 2 . 1 2   P M S < / K e y > < / a : K e y > < a : V a l u e   i : t y p e = " M e a s u r e G r i d N o d e V i e w S t a t e " > < C o l u m n > 5 6 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 C o l u m n s \ 2 . 1 3   P M S < / K e y > < / a : K e y > < a : V a l u e   i : t y p e = " M e a s u r e G r i d N o d e V i e w S t a t e " > < C o l u m n > 5 7 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 C o l u m n s \ 3 . 1 . 1   E m p l e a d o s   a d m i n i s t r a t i v o s   H O M B R E S   d e   e m p l e o   p e r m a n e n t e < / K e y > < / a : K e y > < a : V a l u e   i : t y p e = " M e a s u r e G r i d N o d e V i e w S t a t e " > < C o l u m n > 5 8 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 C o l u m n s \ 3 . 1 . 1   E m p l e a d o s   a d m i n i s t r a t i v o s   M U J E R E S   d e   e m p l e o   p e r m a n e n t e < / K e y > < / a : K e y > < a : V a l u e   i : t y p e = " M e a s u r e G r i d N o d e V i e w S t a t e " > < C o l u m n > 5 9 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 C o l u m n s \ 3 . 2 . 1   E m p l e a d o s   o p e r a t i v o s   H O M B R E S   d e   e m p l e o   p e r m a n e n t e < / K e y > < / a : K e y > < a : V a l u e   i : t y p e = " M e a s u r e G r i d N o d e V i e w S t a t e " > < C o l u m n > 6 0 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 C o l u m n s \ 3 . 2 . 1   E m p l e a d o s   o p e r a t i v o s   M U J E R E S   d e   e m p l e o   p e r m a n e n t e < / K e y > < / a : K e y > < a : V a l u e   i : t y p e = " M e a s u r e G r i d N o d e V i e w S t a t e " > < C o l u m n > 6 1 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 C o l u m n s \ 3 . 2 . 1   E m p l e a d o s   a d m i n i s t r a t i v o s   H O M B R E S   d e   e m p l e o   t e m p o r a l < / K e y > < / a : K e y > < a : V a l u e   i : t y p e = " M e a s u r e G r i d N o d e V i e w S t a t e " > < C o l u m n > 6 2 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 C o l u m n s \ 3 . 2 . 1   E m p l e a d o s   a d m i n i s t r a t i v o s   M U J E R E S   d e   e m p l e o   t e m p o r a l < / K e y > < / a : K e y > < a : V a l u e   i : t y p e = " M e a s u r e G r i d N o d e V i e w S t a t e " > < C o l u m n > 6 3 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 C o l u m n s \ 3 . 2 . 2   E m p l e a d o s   o p e r a t i v o s   H O M B R E S   d e   e m p l e o   t e m p o r a l < / K e y > < / a : K e y > < a : V a l u e   i : t y p e = " M e a s u r e G r i d N o d e V i e w S t a t e " > < C o l u m n > 6 4 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 C o l u m n s \ 3 . 2 . 2   E m p l e a d o s   o p e r a t i v o s   M U J E R E S   d e   e m p l e o   t e m p o r a l < / K e y > < / a : K e y > < a : V a l u e   i : t y p e = " M e a s u r e G r i d N o d e V i e w S t a t e " > < C o l u m n > 6 5 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 C o l u m n s \ 3 . 3 . 1   E m p l e a d o s   a d m i n i s t r a t i v o s   H O M B R E S   d e   e m p l e o   e v e n t u a l < / K e y > < / a : K e y > < a : V a l u e   i : t y p e = " M e a s u r e G r i d N o d e V i e w S t a t e " > < C o l u m n > 6 6 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 C o l u m n s \ 3 . 3 . 1   E m p l e a d o s   a d m i n i s t r a t i v o s   M U J E R E S   d e   e m p l e o   e v e n t u a l < / K e y > < / a : K e y > < a : V a l u e   i : t y p e = " M e a s u r e G r i d N o d e V i e w S t a t e " > < C o l u m n > 6 7 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 C o l u m n s \ 3 . 3 . 2   E m p l e a d o s   o p e r a t i v o s   H O M B R E S   d e   e m p l e o   e v e n t u a l < / K e y > < / a : K e y > < a : V a l u e   i : t y p e = " M e a s u r e G r i d N o d e V i e w S t a t e " > < C o l u m n > 6 8 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 C o l u m n s \ 3 . 3 . 2   E m p l e a d o s   o p e r a t i v o s   M U J E R E S   d e   e m p l e o   e v e n t u a l < / K e y > < / a : K e y > < a : V a l u e   i : t y p e = " M e a s u r e G r i d N o d e V i e w S t a t e " > < C o l u m n > 6 9 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 C o l u m n s \ E M P L E O S < / K e y > < / a : K e y > < a : V a l u e   i : t y p e = " M e a s u r e G r i d N o d e V i e w S t a t e " > < C o l u m n > 7 0 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 C o l u m n s \ 4 . 1 . 1   H a b i t a c i o n e s   s e n c i l l a s   r e s e r v a d a s   s i g u i e n t e   m e s < / K e y > < / a : K e y > < a : V a l u e   i : t y p e = " M e a s u r e G r i d N o d e V i e w S t a t e " > < C o l u m n > 7 1 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 C o l u m n s \ 4 . 1 . 2   H a b i t a c i o n e s   d o b l e s   r e s e r v a d a s   s i g u i e n t e   m e s < / K e y > < / a : K e y > < a : V a l u e   i : t y p e = " M e a s u r e G r i d N o d e V i e w S t a t e " > < C o l u m n > 7 2 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 C o l u m n s \ 4 . 1 . 3   H a b i t a c i o n e s   t r i p l e s   r e s e r v a d a s   s i g u i e n t e   m e s < / K e y > < / a : K e y > < a : V a l u e   i : t y p e = " M e a s u r e G r i d N o d e V i e w S t a t e " > < C o l u m n > 7 3 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 C o l u m n s \ 4 . 1 . 4   H a b i t a c i o n e s   c u � d r u p l e s   r e s e r v a d a s   s i g u i e n t e   m e s < / K e y > < / a : K e y > < a : V a l u e   i : t y p e = " M e a s u r e G r i d N o d e V i e w S t a t e " > < C o l u m n > 7 4 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 C o l u m n s \ 4 . 1 . 5   H a b i t a c i o n e s   ( o t r o s )   r e s e r v a d a s   s i g u i e n t e   m e s < / K e y > < / a : K e y > < a : V a l u e   i : t y p e = " M e a s u r e G r i d N o d e V i e w S t a t e " > < C o l u m n > 7 5 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 H A B   R E S E R V A D A S < / K e y > < / a : K e y > < a : V a l u e   i : t y p e = " M e a s u r e G r i d N o d e V i e w S t a t e " > < C o l u m n > 7 6 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 C o l u m n s \ 4 . 2   P e r n o c t a c i o n e s   r e s e r v a d a s   s i g u i e n t e   m e s < / K e y > < / a : K e y > < a : V a l u e   i : t y p e = " M e a s u r e G r i d N o d e V i e w S t a t e " > < C o l u m n > 7 7 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 C o l u m n s \ 4 . 3 . 1   E s p e r a   q u e   p e r n o c t a c i o n e s < / K e y > < / a : K e y > < a : V a l u e   i : t y p e = " M e a s u r e G r i d N o d e V i e w S t a t e " > < C o l u m n > 7 8 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 C o l u m n s \ 4 . 3 . 2   P o r c e n t a j e < / K e y > < / a : K e y > < a : V a l u e   i : t y p e = " M e a s u r e G r i d N o d e V i e w S t a t e " > < C o l u m n > 7 9 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 P e r n o c t a c i o n e s < / K e y > < / a : K e y > < a : V a l u e   i : t y p e = " M e a s u r e G r i d N o d e V i e w S t a t e " > < C o l u m n > 8 0 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 C o l u m n s \ 4 . 4 . 1   E s p e r a   q u e   t a r i f a s < / K e y > < / a : K e y > < a : V a l u e   i : t y p e = " M e a s u r e G r i d N o d e V i e w S t a t e " > < C o l u m n > 8 1 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 C o l u m n s \ 4 . 4 . 2   P o r c e n t a j e < / K e y > < / a : K e y > < a : V a l u e   i : t y p e = " M e a s u r e G r i d N o d e V i e w S t a t e " > < C o l u m n > 8 2 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 T a r i f a s < / K e y > < / a : K e y > < a : V a l u e   i : t y p e = " M e a s u r e G r i d N o d e V i e w S t a t e " > < C o l u m n > 8 3 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 C o l u m n s \ 4 . 5 . 1 . 1   E s p e r a   q u e   e m p l e a d o s   a d m i n i s t r a t i v o s < / K e y > < / a : K e y > < a : V a l u e   i : t y p e = " M e a s u r e G r i d N o d e V i e w S t a t e " > < C o l u m n > 8 4 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 C o l u m n s \ 4 . 5 . 1 . 2   P o r c e n t a j e < / K e y > < / a : K e y > < a : V a l u e   i : t y p e = " M e a s u r e G r i d N o d e V i e w S t a t e " > < C o l u m n > 8 5 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 E m p l e a d o s   A d m i n i s t r a t i v o s < / K e y > < / a : K e y > < a : V a l u e   i : t y p e = " M e a s u r e G r i d N o d e V i e w S t a t e " > < C o l u m n > 8 6 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 C o l u m n s \ 4 . 5 . 2 . 1   E s p e r a   q u e   e m p l e a d o s   o p e r a t i v o s < / K e y > < / a : K e y > < a : V a l u e   i : t y p e = " M e a s u r e G r i d N o d e V i e w S t a t e " > < C o l u m n > 8 7 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 C o l u m n s \ 4 . 5 . 2 . 2   P o r c e n t a j e < / K e y > < / a : K e y > < a : V a l u e   i : t y p e = " M e a s u r e G r i d N o d e V i e w S t a t e " > < C o l u m n > 8 8 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 E m p l e a d o s   O p e r a t i v o s < / K e y > < / a : K e y > < a : V a l u e   i : t y p e = " M e a s u r e G r i d N o d e V i e w S t a t e " > < C o l u m n > 8 9 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 C o l u m n s \ 4 , 6 . 1   N u m e r o   d e   h a b i t a c i o n e s   q u e   e s p e r a   v e n d e r   s i g u i e n t e   f e r i a d o   o   v a c a c i o n < / K e y > < / a : K e y > < a : V a l u e   i : t y p e = " M e a s u r e G r i d N o d e V i e w S t a t e " > < C o l u m n > 9 0 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 C o l u m n s \ 4 . 6 . 2   D o b l e s < / K e y > < / a : K e y > < a : V a l u e   i : t y p e = " M e a s u r e G r i d N o d e V i e w S t a t e " > < C o l u m n > 9 1 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 C o l u m n s \ 4 . 6 . 3   T r i p l e s < / K e y > < / a : K e y > < a : V a l u e   i : t y p e = " M e a s u r e G r i d N o d e V i e w S t a t e " > < C o l u m n > 9 2 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 C o l u m n s \ 4 . 6 . 4   C u � d r u p l e < / K e y > < / a : K e y > < a : V a l u e   i : t y p e = " M e a s u r e G r i d N o d e V i e w S t a t e " > < C o l u m n > 9 3 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 C o l u m n s \ 4 . 6 . 5   O t r o < / K e y > < / a : K e y > < a : V a l u e   i : t y p e = " M e a s u r e G r i d N o d e V i e w S t a t e " > < C o l u m n > 9 4 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 C o l u m n s \ 5 . 1   C o n g r e s o s < / K e y > < / a : K e y > < a : V a l u e   i : t y p e = " M e a s u r e G r i d N o d e V i e w S t a t e " > < C o l u m n > 9 5 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 C o l u m n s \ 5 . 2   C o n v e n c i o n e s < / K e y > < / a : K e y > < a : V a l u e   i : t y p e = " M e a s u r e G r i d N o d e V i e w S t a t e " > < C o l u m n > 9 6 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 C o l u m n s \ 5 . 2   S o c i a l e s < / K e y > < / a : K e y > < a : V a l u e   i : t y p e = " M e a s u r e G r i d N o d e V i e w S t a t e " > < C o l u m n > 9 7 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 C o l u m n s \ 5 . 2   O t r o < / K e y > < / a : K e y > < a : V a l u e   i : t y p e = " M e a s u r e G r i d N o d e V i e w S t a t e " > < C o l u m n > 9 8 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 C o l u m n s \ M e s < / K e y > < / a : K e y > < a : V a l u e   i : t y p e = " M e a s u r e G r i d N o d e V i e w S t a t e " > < C o l u m n > 9 9 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 C o l u m n s \ D i a s   d e l   m e s < / K e y > < / a : K e y > < a : V a l u e   i : t y p e = " M e a s u r e G r i d N o d e V i e w S t a t e " > < C o l u m n > 1 0 0 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 d e   2 . 1 0   L l e g a d a s   e n   e l   m e s   r e s i d e n t e s & g t ; - & l t ; M e a s u r e s \ 2 . 1 0   L l e g a d a s   e n   e l   m e s   r e s i d e n t e s & g t ; 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 2 . 1 0   L l e g a d a s   e n   e l   m e s   r e s i d e n t e s & g t ; - & l t ; M e a s u r e s \ 2 . 1 0   L l e g a d a s   e n   e l   m e s   r e s i d e n t e s & g t ; \ C O L U M N 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 2 . 1 0   L l e g a d a s   e n   e l   m e s   r e s i d e n t e s & g t ; - & l t ; M e a s u r e s \ 2 . 1 0   L l e g a d a s   e n   e l   m e s   r e s i d e n t e s & g t ; \ M E A S U R E 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 2 . 1 0   L l e g a d a s   e n   e l   m e s   N o   r e s i d e n t e s & g t ; - & l t ; M e a s u r e s \ 2 . 1 0   L l e g a d a s   e n   e l   m e s   N o   r e s i d e n t e s & g t ; 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 2 . 1 0   L l e g a d a s   e n   e l   m e s   N o   r e s i d e n t e s & g t ; - & l t ; M e a s u r e s \ 2 . 1 0   L l e g a d a s   e n   e l   m e s   N o   r e s i d e n t e s & g t ; \ C O L U M N 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 2 . 1 0   L l e g a d a s   e n   e l   m e s   N o   r e s i d e n t e s & g t ; - & l t ; M e a s u r e s \ 2 . 1 0   L l e g a d a s   e n   e l   m e s   N o   r e s i d e n t e s & g t ; \ M E A S U R E 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 L L E G A D A S & g t ; - & l t ; M e a s u r e s \ T O T A L   L L E G A D A S & g t ; 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 T O T A L   L L E G A D A S & g t ; - & l t ; M e a s u r e s \ T O T A L   L L E G A D A S & g t ; \ C O L U M N 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 L L E G A D A S & g t ; - & l t ; M e a s u r e s \ T O T A L   L L E G A D A S & g t ; \ M E A S U R E 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 R e s i d e n t e s & g t ; - & l t ; M e a s u r e s \ P e r n o c t a c i o n e s   R e s i d e n t e s & g t ; 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 R e s i d e n t e s & g t ; - & l t ; M e a s u r e s \ P e r n o c t a c i o n e s   R e s i d e n t e s & g t ; \ C O L U M N 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 R e s i d e n t e s & g t ; - & l t ; M e a s u r e s \ P e r n o c t a c i o n e s   R e s i d e n t e s & g t ; \ M E A S U R E 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 N o   R e s i d e n t e s & g t ; - & l t ; M e a s u r e s \ P e r n o c t a c i o n e s   N o   R e s i d e n t e s & g t ; 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 N o   R e s i d e n t e s & g t ; - & l t ; M e a s u r e s \ P e r n o c t a c i o n e s   N o   R e s i d e n t e s & g t ; \ C O L U M N 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 N o   R e s i d e n t e s & g t ; - & l t ; M e a s u r e s \ P e r n o c t a c i o n e s   N o   R e s i d e n t e s & g t ; \ M E A S U R E 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 2 . 6   V e n t a s   p o r   a l o j a m i e n t o   d u r a n t e   e l   m e s   d e   l a   e n c u e s t a & g t ; - & l t ; M e a s u r e s \ 2 . 6   V e n t a s   p o r   a l o j a m i e n t o   d u r a n t e   e l   m e s   d e   l a   e n c u e s t a & g t ; 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 2 . 6   V e n t a s   p o r   a l o j a m i e n t o   d u r a n t e   e l   m e s   d e   l a   e n c u e s t a & g t ; - & l t ; M e a s u r e s \ 2 . 6   V e n t a s   p o r   a l o j a m i e n t o   d u r a n t e   e l   m e s   d e   l a   e n c u e s t a & g t ; \ C O L U M N 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 2 . 6   V e n t a s   p o r   a l o j a m i e n t o   d u r a n t e   e l   m e s   d e   l a   e n c u e s t a & g t ; - & l t ; M e a s u r e s \ 2 . 6   V e n t a s   p o r   a l o j a m i e n t o   d u r a n t e   e l   m e s   d e   l a   e n c u e s t a & g t ; \ M E A S U R E 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 S E C T O R & g t ; - & l t ; M e a s u r e s \ S E C T O R & g t ; 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 S E C T O R & g t ; - & l t ; M e a s u r e s \ S E C T O R & g t ; \ C O L U M N 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 S E C T O R & g t ; - & l t ; M e a s u r e s \ S E C T O R & g t ; \ M E A S U R E 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 H A B I T A C I O N E S   V E N D I D A S & g t ; - & l t ; M e a s u r e s \ T O T A L   H A B I T A C I O N E S   V E N D I D A S & g t ; 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 T O T A L   H A B I T A C I O N E S   V E N D I D A S & g t ; - & l t ; M e a s u r e s \ T O T A L   H A B I T A C I O N E S   V E N D I D A S & g t ; \ C O L U M N 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 H A B I T A C I O N E S   V E N D I D A S & g t ; - & l t ; M e a s u r e s \ T O T A L   H A B I T A C I O N E S   V E N D I D A S & g t ; \ M E A S U R E 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 E M P L E O S & g t ; - & l t ; M e a s u r e s \ E M P L E O S & g t ; 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 E M P L E O S & g t ; - & l t ; M e a s u r e s \ E M P L E O S & g t ; \ C O L U M N 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 E M P L E O S & g t ; - & l t ; M e a s u r e s \ E M P L E O S & g t ; \ M E A S U R E 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2 9 9 2 2 5 d 0 - b 3 d a - 4 d a 7 - b e 7 f - 7 e 8 0 e 9 8 5 6 9 e 9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d a 5 1 2 1 5 b - 1 4 e b - 4 3 2 b - b 7 d 6 - d 1 8 1 6 3 f 8 4 c 4 8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 T r u e 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32.xml>��< ? x m l   v e r s i o n = " 1 . 0 "   e n c o d i n g = " U T F - 1 6 " ? > < G e m i n i   x m l n s = " h t t p : / / g e m i n i / p i v o t c u s t o m i z a t i o n / 2 d 0 e 9 8 a 5 - 1 d 3 c - 4 4 1 9 - a 0 f f - 7 c 7 a 8 a 2 4 b 7 c 8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8 4 9 4 e 8 e f - c e 8 6 - 4 3 d 9 - 8 5 4 4 - 1 4 2 6 5 9 b d 7 0 a 9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7 f 3 3 4 d e 2 - b a 1 5 - 4 6 0 8 - b e 7 6 - a 2 9 1 a b 6 5 d b 7 0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1 5 2 ] ] > < / C u s t o m C o n t e n t > < / G e m i n i > 
</file>

<file path=customXml/item3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 E n c u e s t a s 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 E n c u e s t a s 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 C o l u m n s \ 1 . 1   R a z � n   s o c i a l 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 C o l u m n s \ 1 . 2   N o m b r e   c o m e r c i a l 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 C o l u m n s \ 1 . 3   R U C 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 C o l u m n s \ 1 . 4   N � m e r o   d e   R e g i s t r o   T u r � s t i c o 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 C o l u m n s \ 1 . 5 . 1   P r o v i n c i a 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 C o l u m n s \ 1 . 5 . 2   C a n t � n 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 C o l u m n s \ 1 . 5 . 3   C i u d a d 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 C o l u m n s \ 1 . 5 . 4   P a r r o q u i a 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 C o l u m n s \ 1 . 5 . 5   C a l l e   y   n � m e r o 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 C o l u m n s \ 1 . 5 . 6   T e l � f o n o 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 C o l u m n s \ 1 . 5 . 7   C e l u l a r 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 C o l u m n s \ 1 . 5 . 8 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 C o l u m n s \ 1 . 5 . 9   P � g i n a   w e b 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 C o l u m n s \ 1 . 5 . 1 0   W h a t s a p p 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 C o l u m n s \ 1 . 5 . 1 1   T w i t t e r 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 C o l u m n s \ 1 . 5 . 1 2   I n s t a g r a m 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 C o l u m n s \ 1 . 5 . 1 3   F a c e b o o k 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 C o l u m n s \ 1 . 6 . 1   N o m b r e s   y   a p e l l i d o s 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 C o l u m n s \ 1 . 6 . 2 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 C o l u m n s \ 1 . 6 . 3   C a r g o 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 C o l u m n s \ 1 . 6 . 4   T e l � f o n o 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 C o l u m n s \ 1 . 7   C a t e g o r � a   d e   a l o j a m i e n t o   d e l   e s t a b l e c i m i e n t o 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 C o l u m n s \ 1 . 8   F e c h a   d e   i n i c i o 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 C o l u m n s \ 1 . 9   T i p o   d e   a l o j a m i e n t o 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 C o l u m n s \ 1 . 1 0     A f i l i a c i o n e s 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 C o l u m n s \ 1 . 1 1   T i p o   d e   a d m i n i s t r a c i � n 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 C o l u m n s \ 1 . 1 2   N a t u r a l e z a 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 C o l u m n s \ 2 . 1   T o t a l   d e   h a b i t a c i o n e s 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 C o l u m n s \ 2 . 2   T o t a l   d e   p l a z a s 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 C o l u m n s \ 2 . 3   V e n t a s   p o r   a l o j a m i e n t o   e n e r o - d i c i e m b r e   2 0 1 7 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 C o l u m n s \ 2 . 4   V e n t a s   p o r   a l o j a m i e n t o   e n e r o - d i c i e m b r e   2 0 1 8 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 C o l u m n s \ 2 . 5   V e n t a s   p o r   a l o j a m i e n t o   e n e r o - d i c i e m b r e  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 C o l u m n s \ 2 . 6   V e n t a s   p o r   a l o j a m i e n t o   d u r a n t e   e l   m e s   d e   l a 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 S I M P L E S 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 D O B L E S 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 T R I P L E S 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 C U A D R U P L E S 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 C o l u m n s \ O T R A S   H a b i t a c i o n e s 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 H A B I T A C I O N E S 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 C o l u m n s \ 2 . 8   H a b i t a c i o n e s     s i m p l e s 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 C o l u m n s \ 2 . 8   H a b i t a c i o n e s   d o b l e s 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 C o l u m n s \ 2 . 8   H a b i t a c i o n e s   t r i p l e s 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 C o l u m n s \ 2 . 8   H a b i t a c i o n e s   c u a d r u p l e s 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 C o l u m n s \ 2 . 8   H a b i t a c i o n e s     d e   o t r o   t i p o 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 C o l u m n s \ 2 . 9   C a m a s   s i m p l e s 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 C o l u m n s \ 2 . 9   C a m a s   d o b l e s 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 C o l u m n s \ 2 . 9   C a m a s   t r i p l e s 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 C o l u m n s \ 2 . 9   C a m a s   c u a d r u p l e s 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 C o l u m n s \ 2 . 9   C a m a s   d e   o t r o   t i p o 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 C o l u m n s \ 2 . 1 0   L l e g a d a s   e n   e l   m e s 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 C o l u m n s \ 2 . 1 0   L l e g a d a s   e n   e l   m e s   N o 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 L L E G A D A S 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 C o l u m n s \ P e r n o c t a c i o n e s 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 C o l u m n s \ P e r n o c t a c i o n e s   N o 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 C o l u m n s \ 2 . 1 2   P M S 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 C o l u m n s \ 2 . 1 3   P M S 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 C o l u m n s \ 3 . 1 . 1   E m p l e a d o s   a d m i n i s t r a t i v o s   H O M B R E S 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 C o l u m n s \ 3 . 1 . 1   E m p l e a d o s   a d m i n i s t r a t i v o s   M U J E R E S 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 C o l u m n s \ 3 . 2 . 1   E m p l e a d o s   o p e r a t i v o s   H O M B R E S 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 C o l u m n s \ 3 . 2 . 1   E m p l e a d o s   o p e r a t i v o s   M U J E R E S 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 C o l u m n s \ 3 . 2 . 1   E m p l e a d o s   a d m i n i s t r a t i v o s   H O M B R E S 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 C o l u m n s \ 3 . 2 . 1   E m p l e a d o s   a d m i n i s t r a t i v o s   M U J E R E S 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 C o l u m n s \ 3 . 2 . 2   E m p l e a d o s   o p e r a t i v o s   H O M B R E S 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 C o l u m n s \ 3 . 2 . 2   E m p l e a d o s   o p e r a t i v o s   M U J E R E S 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 C o l u m n s \ 3 . 3 . 1   E m p l e a d o s   a d m i n i s t r a t i v o s   H O M B R E S 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 C o l u m n s \ 3 . 3 . 1   E m p l e a d o s   a d m i n i s t r a t i v o s   M U J E R E S 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 C o l u m n s \ 3 . 3 . 2   E m p l e a d o s   o p e r a t i v o s   H O M B R E S 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 C o l u m n s \ 3 . 3 . 2   E m p l e a d o s   o p e r a t i v o s   M U J E R E S 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 C o l u m n s \ 4 . 1 . 1   H a b i t a c i o n e s   s e n c i l l a s 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 C o l u m n s \ 4 . 1 . 2   H a b i t a c i o n e s   d o b l e s 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 C o l u m n s \ 4 . 1 . 3   H a b i t a c i o n e s   t r i p l e s 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 C o l u m n s \ 4 . 1 . 4   H a b i t a c i o n e s   c u � d r u p l e s 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 C o l u m n s \ 4 . 1 . 5   H a b i t a c i o n e s   ( o t r o s ) 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 H A B   R E S E R V A D A S 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 C o l u m n s \ 4 . 2   P e r n o c t a c i o n e s 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 C o l u m n s \ 4 . 3 . 1   E s p e r a   q u e 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 C o l u m n s \ 4 . 3 . 2   P o r c e n t a j e 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 C o l u m n s \ 4 . 4 . 1   E s p e r a   q u e   t a r i f a s 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 C o l u m n s \ 4 . 4 . 2   P o r c e n t a j e 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 T a r i f a s 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 C o l u m n s \ 4 . 5 . 1 . 1   E s p e r a   q u e   e m p l e a d o s   a d m i n i s t r a t i v o s 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 C o l u m n s \ 4 . 5 . 1 . 2   P o r c e n t a j e 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 E m p l e a d o s   A d m i n i s t r a t i v o s 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 C o l u m n s \ 4 . 5 . 2 . 1   E s p e r a   q u e   e m p l e a d o s   o p e r a t i v o s 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 C o l u m n s \ 4 . 5 . 2 . 2   P o r c e n t a j e 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 E m p l e a d o s   O p e r a t i v o s 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 C o l u m n s \ 4 , 6 . 1   N u m e r o   d e   h a b i t a c i o n e s   q u e   e s p e r a   v e n d e r   s i g u i e n t e   f e r i a d o   o   v a c a c i o n 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 C o l u m n s \ 4 . 6 . 2   D o b l e s 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 C o l u m n s \ 4 . 6 . 3   T r i p l e s 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 C o l u m n s \ 4 . 6 . 4   C u � d r u p l e 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 C o l u m n s \ 4 . 6 . 5   O t r o 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 C o l u m n s \ 5 . 1   C o n g r e s o s 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 C o l u m n s \ 5 . 2   C o n v e n c i o n e s 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 C o l u m n s \ 5 . 2   S o c i a l e s 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 C o l u m n s \ 5 . 2   O t r o 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 C o l u m n s \ D i a s   d e l 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8.xml>��< ? x m l   v e r s i o n = " 1 . 0 "   e n c o d i n g = " U T F - 1 6 " ? > < G e m i n i   x m l n s = " h t t p : / / g e m i n i / p i v o t c u s t o m i z a t i o n / f 5 5 1 8 c b 2 - 0 f f 8 - 4 0 7 7 - b 6 8 7 - 5 9 9 e a 9 8 b c b 0 5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 T r u e < / V i s i b l e > < / i t e m > < i t e m > < M e a s u r e N a m e > E M   T o t a l < / M e a s u r e N a m e > < D i s p l a y N a m e > E M   T o t a l 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4 e 8 6 5 6 9 c - 0 4 4 d - 4 5 1 3 - 9 f b d - 8 5 e d 9 0 3 4 3 8 e 8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a f 1 9 b c 9 1 - 5 3 9 0 - 4 2 4 a - 8 6 a a - 5 b a 4 6 2 e 4 b 8 6 8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T a b l e X M L _ E n c u e s t a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 1 . 1   R a z � n   s o c i a l < / s t r i n g > < / k e y > < v a l u e > < i n t > 1 3 2 < / i n t > < / v a l u e > < / i t e m > < i t e m > < k e y > < s t r i n g > 1 . 2   N o m b r e   c o m e r c i a l < / s t r i n g > < / k e y > < v a l u e > < i n t > 1 7 1 < / i n t > < / v a l u e > < / i t e m > < i t e m > < k e y > < s t r i n g > 1 . 3   R U C < / s t r i n g > < / k e y > < v a l u e > < i n t > 8 2 < / i n t > < / v a l u e > < / i t e m > < i t e m > < k e y > < s t r i n g > 1 . 4   N � m e r o   d e   R e g i s t r o   T u r � s t i c o < / s t r i n g > < / k e y > < v a l u e > < i n t > 2 3 4 < / i n t > < / v a l u e > < / i t e m > < i t e m > < k e y > < s t r i n g > 1 . 5 . 1   P r o v i n c i a < / s t r i n g > < / k e y > < v a l u e > < i n t > 1 2 5 < / i n t > < / v a l u e > < / i t e m > < i t e m > < k e y > < s t r i n g > 1 . 5 . 2   C a n t � n < / s t r i n g > < / k e y > < v a l u e > < i n t > 1 1 2 < / i n t > < / v a l u e > < / i t e m > < i t e m > < k e y > < s t r i n g > 1 . 5 . 3   C i u d a d < / s t r i n g > < / k e y > < v a l u e > < i n t > 1 1 1 < / i n t > < / v a l u e > < / i t e m > < i t e m > < k e y > < s t r i n g > 1 . 5 . 4   P a r r o q u i a < / s t r i n g > < / k e y > < v a l u e > < i n t > 1 2 8 < / i n t > < / v a l u e > < / i t e m > < i t e m > < k e y > < s t r i n g > 1 . 5 . 5   C a l l e   y   n � m e r o < / s t r i n g > < / k e y > < v a l u e > < i n t > 1 6 1 < / i n t > < / v a l u e > < / i t e m > < i t e m > < k e y > < s t r i n g > 1 . 5 . 6   T e l � f o n o < / s t r i n g > < / k e y > < v a l u e > < i n t > 1 2 3 < / i n t > < / v a l u e > < / i t e m > < i t e m > < k e y > < s t r i n g > 1 . 5 . 7   C e l u l a r < / s t r i n g > < / k e y > < v a l u e > < i n t > 1 1 2 < / i n t > < / v a l u e > < / i t e m > < i t e m > < k e y > < s t r i n g > 1 . 5 . 8   E m a i l < / s t r i n g > < / k e y > < v a l u e > < i n t > 1 0 2 < / i n t > < / v a l u e > < / i t e m > < i t e m > < k e y > < s t r i n g > 1 . 5 . 9   P � g i n a   w e b < / s t r i n g > < / k e y > < v a l u e > < i n t > 1 3 9 < / i n t > < / v a l u e > < / i t e m > < i t e m > < k e y > < s t r i n g > 1 . 5 . 1 0   W h a t s a p p < / s t r i n g > < / k e y > < v a l u e > < i n t > 1 3 7 < / i n t > < / v a l u e > < / i t e m > < i t e m > < k e y > < s t r i n g > 1 . 5 . 1 1   T w i t t e r < / s t r i n g > < / k e y > < v a l u e > < i n t > 1 1 9 < / i n t > < / v a l u e > < / i t e m > < i t e m > < k e y > < s t r i n g > 1 . 5 . 1 2   I n s t a g r a m < / s t r i n g > < / k e y > < v a l u e > < i n t > 1 3 6 < / i n t > < / v a l u e > < / i t e m > < i t e m > < k e y > < s t r i n g > 1 . 5 . 1 3   F a c e b o o k < / s t r i n g > < / k e y > < v a l u e > < i n t > 1 3 4 < / i n t > < / v a l u e > < / i t e m > < i t e m > < k e y > < s t r i n g > 1 . 6 . 1   N o m b r e s   y   a p e l l i d o s < / s t r i n g > < / k e y > < v a l u e > < i n t > 1 9 5 < / i n t > < / v a l u e > < / i t e m > < i t e m > < k e y > < s t r i n g > 1 . 6 . 2   E m a i l < / s t r i n g > < / k e y > < v a l u e > < i n t > 1 0 2 < / i n t > < / v a l u e > < / i t e m > < i t e m > < k e y > < s t r i n g > 1 . 6 . 3   C a r g o < / s t r i n g > < / k e y > < v a l u e > < i n t > 1 0 3 < / i n t > < / v a l u e > < / i t e m > < i t e m > < k e y > < s t r i n g > 1 . 6 . 4   T e l � f o n o < / s t r i n g > < / k e y > < v a l u e > < i n t > 1 2 3 < / i n t > < / v a l u e > < / i t e m > < i t e m > < k e y > < s t r i n g > S E C T O R < / s t r i n g > < / k e y > < v a l u e > < i n t > 8 3 < / i n t > < / v a l u e > < / i t e m > < i t e m > < k e y > < s t r i n g > 1 . 7   C a t e g o r � a   d e   a l o j a m i e n t o   d e l   e s t a b l e c i m i e n t o < / s t r i n g > < / k e y > < v a l u e > < i n t > 3 3 9 < / i n t > < / v a l u e > < / i t e m > < i t e m > < k e y > < s t r i n g > 1 . 8   F e c h a   d e   i n i c i o < / s t r i n g > < / k e y > < v a l u e > < i n t > 1 4 9 < / i n t > < / v a l u e > < / i t e m > < i t e m > < k e y > < s t r i n g > 1 . 9   T i p o   d e   a l o j a m i e n t o < / s t r i n g > < / k e y > < v a l u e > < i n t > 1 8 1 < / i n t > < / v a l u e > < / i t e m > < i t e m > < k e y > < s t r i n g > 1 . 1 0     A f i l i a c i o n e s < / s t r i n g > < / k e y > < v a l u e > < i n t > 1 3 9 < / i n t > < / v a l u e > < / i t e m > < i t e m > < k e y > < s t r i n g > 1 . 1 1   T i p o   d e   a d m i n i s t r a c i � n < / s t r i n g > < / k e y > < v a l u e > < i n t > 2 0 5 < / i n t > < / v a l u e > < / i t e m > < i t e m > < k e y > < s t r i n g > 1 . 1 2   N a t u r a l e z a   j u r � d i c a < / s t r i n g > < / k e y > < v a l u e > < i n t > 1 7 9 < / i n t > < / v a l u e > < / i t e m > < i t e m > < k e y > < s t r i n g > 2 . 1   T o t a l   d e   h a b i t a c i o n e s < / s t r i n g > < / k e y > < v a l u e > < i n t > 1 8 8 < / i n t > < / v a l u e > < / i t e m > < i t e m > < k e y > < s t r i n g > 2 . 2   T o t a l   d e   p l a z a s < / s t r i n g > < / k e y > < v a l u e > < i n t > 1 4 7 < / i n t > < / v a l u e > < / i t e m > < i t e m > < k e y > < s t r i n g > 2 . 3   V e n t a s   p o r   a l o j a m i e n t o   e n e r o - d i c i e m b r e   2 0 1 7 < / s t r i n g > < / k e y > < v a l u e > < i n t > 3 4 0 < / i n t > < / v a l u e > < / i t e m > < i t e m > < k e y > < s t r i n g > 2 . 4   V e n t a s   p o r   a l o j a m i e n t o   e n e r o - d i c i e m b r e   2 0 1 8 < / s t r i n g > < / k e y > < v a l u e > < i n t > 3 4 0 < / i n t > < / v a l u e > < / i t e m > < i t e m > < k e y > < s t r i n g > 2 . 5   V e n t a s   p o r   a l o j a m i e n t o   e n e r o - d i c i e m b r e   2 0 1 9 < / s t r i n g > < / k e y > < v a l u e > < i n t > 3 4 0 < / i n t > < / v a l u e > < / i t e m > < i t e m > < k e y > < s t r i n g > 2 . 6   V e n t a s   p o r   a l o j a m i e n t o   d u r a n t e   e l   m e s   d e   l a   e n c u e s t a < / s t r i n g > < / k e y > < v a l u e > < i n t > 3 8 9 < / i n t > < / v a l u e > < / i t e m > < i t e m > < k e y > < s t r i n g > H a b i t a c i o n e s   S I M P L E S   v e n d i d a s < / s t r i n g > < / k e y > < v a l u e > < i n t > 2 2 9 < / i n t > < / v a l u e > < / i t e m > < i t e m > < k e y > < s t r i n g > H a b i t a c i o n e s   D O B L E S   v e n d i d a s < / s t r i n g > < / k e y > < v a l u e > < i n t > 2 2 5 < / i n t > < / v a l u e > < / i t e m > < i t e m > < k e y > < s t r i n g > H a b i t a c i o n e s   T R I P L E S   v e n d i d a s < / s t r i n g > < / k e y > < v a l u e > < i n t > 2 2 5 < / i n t > < / v a l u e > < / i t e m > < i t e m > < k e y > < s t r i n g > H a b i t a c i o n e s   C U A D R U P L E S   v e n d i d a s < / s t r i n g > < / k e y > < v a l u e > < i n t > 2 5 8 < / i n t > < / v a l u e > < / i t e m > < i t e m > < k e y > < s t r i n g > O T R A S   H a b i t a c i o n e s   v e n d i d a s < / s t r i n g > < / k e y > < v a l u e > < i n t > 2 1 9 < / i n t > < / v a l u e > < / i t e m > < i t e m > < k e y > < s t r i n g > T O T A L   H A B I T A C I O N E S   V E N D I D A S < / s t r i n g > < / k e y > < v a l u e > < i n t > 2 3 5 < / i n t > < / v a l u e > < / i t e m > < i t e m > < k e y > < s t r i n g > 2 . 8   H a b i t a c i o n e s     s i m p l e s   c o m p l e m e n t a r i a s   v e n d i d a s   e n   e l   m e s   d e   e n c u e s t a < / s t r i n g > < / k e y > < v a l u e > < i n t > 5 0 2 < / i n t > < / v a l u e > < / i t e m > < i t e m > < k e y > < s t r i n g > 2 . 8   H a b i t a c i o n e s   d o b l e s   c o m p l e m e n t a r i a s   v e n d i d a s   e n   e l   m e s   d e   e n c u e s t a < / s t r i n g > < / k e y > < v a l u e > < i n t > 4 9 3 < / i n t > < / v a l u e > < / i t e m > < i t e m > < k e y > < s t r i n g > 2 . 8   H a b i t a c i o n e s   t r i p l e s   c o m p l e m e n t a r i a s   v e n d i d a s   e n   e l   m e s   d e   e n c u e s t a < / s t r i n g > < / k e y > < v a l u e > < i n t > 4 9 1 < / i n t > < / v a l u e > < / i t e m > < i t e m > < k e y > < s t r i n g > 2 . 8   H a b i t a c i o n e s   c u a d r u p l e s   c o m p l e m e n t a r i a s   v e n d i d a s   e n   e l   m e s   d e   e n c u e s t a < / s t r i n g > < / k e y > < v a l u e > < i n t > 5 1 9 < / i n t > < / v a l u e > < / i t e m > < i t e m > < k e y > < s t r i n g > 2 . 8   H a b i t a c i o n e s     d e   o t r o   t i p o   c o m p l e m e n t a r i a s   v e n d i d a s   e n   e l   m e s   d e   e n c u e s t a < / s t r i n g > < / k e y > < v a l u e > < i n t > 5 2 6 < / i n t > < / v a l u e > < / i t e m > < i t e m > < k e y > < s t r i n g > 2 . 9   C a m a s   s i m p l e s   a d i c i o n a l e s   v e n d i d a s   e n   e l   m e s   d e   e n c u e s t a < / s t r i n g > < / k e y > < v a l u e > < i n t > 4 2 1 < / i n t > < / v a l u e > < / i t e m > < i t e m > < k e y > < s t r i n g > 2 . 9   C a m a s   d o b l e s   a d i c i o n a l e s   v e n d i d a s   e n   e l   m e s   d e   e n c u e s t a < / s t r i n g > < / k e y > < v a l u e > < i n t > 4 1 5 < / i n t > < / v a l u e > < / i t e m > < i t e m > < k e y > < s t r i n g > 2 . 9   C a m a s   t r i p l e s   a d i c i o n a l e s   v e n d i d a s   e n   e l   m e s   d e   e n c u e s t a < / s t r i n g > < / k e y > < v a l u e > < i n t > 4 1 3 < / i n t > < / v a l u e > < / i t e m > < i t e m > < k e y > < s t r i n g > 2 . 9   C a m a s   c u a d r u p l e s   a d i c i o n a l e s   v e n d i d a s   e n   e l   m e s   d e   e n c u e s t a < / s t r i n g > < / k e y > < v a l u e > < i n t > 4 4 1 < / i n t > < / v a l u e > < / i t e m > < i t e m > < k e y > < s t r i n g > 2 . 9   C a m a s   d e   o t r o   t i p o   a d i c i o n a l e s   v e n d i d a s   e n   e l   m e s   d e   e n c u e s t a < / s t r i n g > < / k e y > < v a l u e > < i n t > 4 4 5 < / i n t > < / v a l u e > < / i t e m > < i t e m > < k e y > < s t r i n g > 2 . 1 0   L l e g a d a s   e n   e l   m e s   r e s i d e n t e s < / s t r i n g > < / k e y > < v a l u e > < i n t > 2 4 9 < / i n t > < / v a l u e > < / i t e m > < i t e m > < k e y > < s t r i n g > 2 . 1 0   L l e g a d a s   e n   e l   m e s   N o   r e s i d e n t e s < / s t r i n g > < / k e y > < v a l u e > < i n t > 2 7 0 < / i n t > < / v a l u e > < / i t e m > < i t e m > < k e y > < s t r i n g > T O T A L   L L E G A D A S < / s t r i n g > < / k e y > < v a l u e > < i n t > 1 3 9 < / i n t > < / v a l u e > < / i t e m > < i t e m > < k e y > < s t r i n g > P e r n o c t a c i o n e s   R e s i d e n t e s < / s t r i n g > < / k e y > < v a l u e > < i n t > 2 0 3 < / i n t > < / v a l u e > < / i t e m > < i t e m > < k e y > < s t r i n g > P e r n o c t a c i o n e s   N o   R e s i d e n t e s < / s t r i n g > < / k e y > < v a l u e > < i n t > 2 2 4 < / i n t > < / v a l u e > < / i t e m > < i t e m > < k e y > < s t r i n g > T O T A L   P E R N O C T A C I O N E S < / s t r i n g > < / k e y > < v a l u e > < i n t > 1 8 9 < / i n t > < / v a l u e > < / i t e m > < i t e m > < k e y > < s t r i n g > 2 . 1 2   P M S < / s t r i n g > < / k e y > < v a l u e > < i n t > 9 1 < / i n t > < / v a l u e > < / i t e m > < i t e m > < k e y > < s t r i n g > 2 . 1 3   P M S < / s t r i n g > < / k e y > < v a l u e > < i n t > 9 1 < / i n t > < / v a l u e > < / i t e m > < i t e m > < k e y > < s t r i n g > 3 . 1 . 1   E m p l e a d o s   a d m i n i s t r a t i v o s   H O M B R E S   d e   e m p l e o   p e r m a n e n t e < / s t r i n g > < / k e y > < v a l u e > < i n t > 4 4 8 < / i n t > < / v a l u e > < / i t e m > < i t e m > < k e y > < s t r i n g > 3 . 1 . 1   E m p l e a d o s   a d m i n i s t r a t i v o s   M U J E R E S   d e   e m p l e o   p e r m a n e n t e < / s t r i n g > < / k e y > < v a l u e > < i n t > 4 4 2 < / i n t > < / v a l u e > < / i t e m > < i t e m > < k e y > < s t r i n g > 3 . 2 . 1   E m p l e a d o s   o p e r a t i v o s   H O M B R E S   d e   e m p l e o   p e r m a n e n t e < / s t r i n g > < / k e y > < v a l u e > < i n t > 4 1 8 < / i n t > < / v a l u e > < / i t e m > < i t e m > < k e y > < s t r i n g > 3 . 2 . 1   E m p l e a d o s   o p e r a t i v o s   M U J E R E S   d e   e m p l e o   p e r m a n e n t e < / s t r i n g > < / k e y > < v a l u e > < i n t > 4 1 2 < / i n t > < / v a l u e > < / i t e m > < i t e m > < k e y > < s t r i n g > 3 . 2 . 1   E m p l e a d o s   a d m i n i s t r a t i v o s   H O M B R E S   d e   e m p l e o   t e m p o r a l < / s t r i n g > < / k e y > < v a l u e > < i n t > 4 2 8 < / i n t > < / v a l u e > < / i t e m > < i t e m > < k e y > < s t r i n g > 3 . 2 . 1   E m p l e a d o s   a d m i n i s t r a t i v o s   M U J E R E S   d e   e m p l e o   t e m p o r a l < / s t r i n g > < / k e y > < v a l u e > < i n t > 4 2 2 < / i n t > < / v a l u e > < / i t e m > < i t e m > < k e y > < s t r i n g > 3 . 2 . 2   E m p l e a d o s   o p e r a t i v o s   H O M B R E S   d e   e m p l e o   t e m p o r a l < / s t r i n g > < / k e y > < v a l u e > < i n t > 3 9 8 < / i n t > < / v a l u e > < / i t e m > < i t e m > < k e y > < s t r i n g > 3 . 2 . 2   E m p l e a d o s   o p e r a t i v o s   M U J E R E S   d e   e m p l e o   t e m p o r a l < / s t r i n g > < / k e y > < v a l u e > < i n t > 3 9 2 < / i n t > < / v a l u e > < / i t e m > < i t e m > < k e y > < s t r i n g > 3 . 3 . 1   E m p l e a d o s   a d m i n i s t r a t i v o s   H O M B R E S   d e   e m p l e o   e v e n t u a l < / s t r i n g > < / k e y > < v a l u e > < i n t > 4 2 6 < / i n t > < / v a l u e > < / i t e m > < i t e m > < k e y > < s t r i n g > 3 . 3 . 1   E m p l e a d o s   a d m i n i s t r a t i v o s   M U J E R E S   d e   e m p l e o   e v e n t u a l < / s t r i n g > < / k e y > < v a l u e > < i n t > 4 2 0 < / i n t > < / v a l u e > < / i t e m > < i t e m > < k e y > < s t r i n g > 3 . 3 . 2   E m p l e a d o s   o p e r a t i v o s   H O M B R E S   d e   e m p l e o   e v e n t u a l < / s t r i n g > < / k e y > < v a l u e > < i n t > 3 9 6 < / i n t > < / v a l u e > < / i t e m > < i t e m > < k e y > < s t r i n g > 3 . 3 . 2   E m p l e a d o s   o p e r a t i v o s   M U J E R E S   d e   e m p l e o   e v e n t u a l < / s t r i n g > < / k e y > < v a l u e > < i n t > 3 9 0 < / i n t > < / v a l u e > < / i t e m > < i t e m > < k e y > < s t r i n g > E M P L E O S < / s t r i n g > < / k e y > < v a l u e > < i n t > 9 3 < / i n t > < / v a l u e > < / i t e m > < i t e m > < k e y > < s t r i n g > 4 . 1 . 1   H a b i t a c i o n e s   s e n c i l l a s   r e s e r v a d a s   s i g u i e n t e   m e s < / s t r i n g > < / k e y > < v a l u e > < i n t > 3 6 4 < / i n t > < / v a l u e > < / i t e m > < i t e m > < k e y > < s t r i n g > 4 . 1 . 2   H a b i t a c i o n e s   d o b l e s   r e s e r v a d a s   s i g u i e n t e   m e s < / s t r i n g > < / k e y > < v a l u e > < i n t > 3 5 3 < / i n t > < / v a l u e > < / i t e m > < i t e m > < k e y > < s t r i n g > 4 . 1 . 3   H a b i t a c i o n e s   t r i p l e s   r e s e r v a d a s   s i g u i e n t e   m e s < / s t r i n g > < / k e y > < v a l u e > < i n t > 3 5 1 < / i n t > < / v a l u e > < / i t e m > < i t e m > < k e y > < s t r i n g > 4 . 1 . 4   H a b i t a c i o n e s   c u � d r u p l e s   r e s e r v a d a s   s i g u i e n t e   m e s < / s t r i n g > < / k e y > < v a l u e > < i n t > 3 7 9 < / i n t > < / v a l u e > < / i t e m > < i t e m > < k e y > < s t r i n g > 4 . 1 . 5   H a b i t a c i o n e s   ( o t r o s )   r e s e r v a d a s   s i g u i e n t e   m e s < / s t r i n g > < / k e y > < v a l u e > < i n t > 3 5 3 < / i n t > < / v a l u e > < / i t e m > < i t e m > < k e y > < s t r i n g > T O T A L   H A B   R E S E R V A D A S < / s t r i n g > < / k e y > < v a l u e > < i n t > 1 8 5 < / i n t > < / v a l u e > < / i t e m > < i t e m > < k e y > < s t r i n g > 4 . 2   P e r n o c t a c i o n e s   r e s e r v a d a s   s i g u i e n t e   m e s < / s t r i n g > < / k e y > < v a l u e > < i n t > 3 1 2 < / i n t > < / v a l u e > < / i t e m > < i t e m > < k e y > < s t r i n g > 4 . 3 . 1   E s p e r a   q u e   p e r n o c t a c i o n e s < / s t r i n g > < / k e y > < v a l u e > < i n t > 2 3 4 < / i n t > < / v a l u e > < / i t e m > < i t e m > < k e y > < s t r i n g > 4 . 3 . 2   P o r c e n t a j e < / s t r i n g > < / k e y > < v a l u e > < i n t > 1 3 5 < / i n t > < / v a l u e > < / i t e m > < i t e m > < k e y > < s t r i n g > E s p e c t a t i v a   P e r n o c t a c i o n e s < / s t r i n g > < / k e y > < v a l u e > < i n t > 2 0 3 < / i n t > < / v a l u e > < / i t e m > < i t e m > < k e y > < s t r i n g > 4 . 4 . 1   E s p e r a   q u e   t a r i f a s < / s t r i n g > < / k e y > < v a l u e > < i n t > 1 7 8 < / i n t > < / v a l u e > < / i t e m > < i t e m > < k e y > < s t r i n g > 4 . 4 . 2   P o r c e n t a j e < / s t r i n g > < / k e y > < v a l u e > < i n t > 1 3 5 < / i n t > < / v a l u e > < / i t e m > < i t e m > < k e y > < s t r i n g > E s p e c t a t i v a   T a r i f a s < / s t r i n g > < / k e y > < v a l u e > < i n t > 1 4 8 < / i n t > < / v a l u e > < / i t e m > < i t e m > < k e y > < s t r i n g > 4 . 5 . 1 . 1   E s p e r a   q u e   e m p l e a d o s   a d m i n i s t r a t i v o s < / s t r i n g > < / k e y > < v a l u e > < i n t > 3 1 7 < / i n t > < / v a l u e > < / i t e m > < i t e m > < k e y > < s t r i n g > 4 . 5 . 1 . 2   P o r c e n t a j e < / s t r i n g > < / k e y > < v a l u e > < i n t > 1 4 6 < / i n t > < / v a l u e > < / i t e m > < i t e m > < k e y > < s t r i n g > E s p e c t a t i v a   E m p l e a d o s   A d m i n i s t r a t i v o s < / s t r i n g > < / k e y > < v a l u e > < i n t > 2 7 6 < / i n t > < / v a l u e > < / i t e m > < i t e m > < k e y > < s t r i n g > 4 . 5 . 2 . 1   E s p e r a   q u e   e m p l e a d o s   o p e r a t i v o s < / s t r i n g > < / k e y > < v a l u e > < i n t > 2 8 7 < / i n t > < / v a l u e > < / i t e m > < i t e m > < k e y > < s t r i n g > 4 . 5 . 2 . 2   P o r c e n t a j e < / s t r i n g > < / k e y > < v a l u e > < i n t > 1 4 6 < / i n t > < / v a l u e > < / i t e m > < i t e m > < k e y > < s t r i n g > E s p e c t a t i v a   E m p l e a d o s   O p e r a t i v o s < / s t r i n g > < / k e y > < v a l u e > < i n t > 2 4 6 < / i n t > < / v a l u e > < / i t e m > < i t e m > < k e y > < s t r i n g > 4 , 6 . 1   N u m e r o   d e   h a b i t a c i o n e s   q u e   e s p e r a   v e n d e r   s i g u i e n t e   f e r i a d o   o   v a c a c i o n < / s t r i n g > < / k e y > < v a l u e > < i n t > 5 1 5 < / i n t > < / v a l u e > < / i t e m > < i t e m > < k e y > < s t r i n g > 4 . 6 . 2   D o b l e s < / s t r i n g > < / k e y > < v a l u e > < i n t > 1 1 1 < / i n t > < / v a l u e > < / i t e m > < i t e m > < k e y > < s t r i n g > 4 . 6 . 3   T r i p l e s < / s t r i n g > < / k e y > < v a l u e > < i n t > 1 0 9 < / i n t > < / v a l u e > < / i t e m > < i t e m > < k e y > < s t r i n g > 4 . 6 . 4   C u � d r u p l e < / s t r i n g > < / k e y > < v a l u e > < i n t > 1 3 2 < / i n t > < / v a l u e > < / i t e m > < i t e m > < k e y > < s t r i n g > 4 . 6 . 5   O t r o < / s t r i n g > < / k e y > < v a l u e > < i n t > 9 6 < / i n t > < / v a l u e > < / i t e m > < i t e m > < k e y > < s t r i n g > 5 . 1   C o n g r e s o s < / s t r i n g > < / k e y > < v a l u e > < i n t > 1 2 1 < / i n t > < / v a l u e > < / i t e m > < i t e m > < k e y > < s t r i n g > 5 . 2   C o n v e n c i o n e s < / s t r i n g > < / k e y > < v a l u e > < i n t > 1 4 4 < / i n t > < / v a l u e > < / i t e m > < i t e m > < k e y > < s t r i n g > 5 . 2   S o c i a l e s < / s t r i n g > < / k e y > < v a l u e > < i n t > 1 0 7 < / i n t > < / v a l u e > < / i t e m > < i t e m > < k e y > < s t r i n g > 5 . 2   O t r o < / s t r i n g > < / k e y > < v a l u e > < i n t > 8 5 < / i n t > < / v a l u e > < / i t e m > < i t e m > < k e y > < s t r i n g > M e s < / s t r i n g > < / k e y > < v a l u e > < i n t > 6 2 < / i n t > < / v a l u e > < / i t e m > < i t e m > < k e y > < s t r i n g > D i a s   d e l   m e s < / s t r i n g > < / k e y > < v a l u e > < i n t > 1 1 4 < / i n t > < / v a l u e > < / i t e m > < / C o l u m n W i d t h s > < C o l u m n D i s p l a y I n d e x > < i t e m > < k e y > < s t r i n g > 1 . 1   R a z � n   s o c i a l < / s t r i n g > < / k e y > < v a l u e > < i n t > 0 < / i n t > < / v a l u e > < / i t e m > < i t e m > < k e y > < s t r i n g > 1 . 2   N o m b r e   c o m e r c i a l < / s t r i n g > < / k e y > < v a l u e > < i n t > 1 < / i n t > < / v a l u e > < / i t e m > < i t e m > < k e y > < s t r i n g > 1 . 3   R U C < / s t r i n g > < / k e y > < v a l u e > < i n t > 2 < / i n t > < / v a l u e > < / i t e m > < i t e m > < k e y > < s t r i n g > 1 . 4   N � m e r o   d e   R e g i s t r o   T u r � s t i c o < / s t r i n g > < / k e y > < v a l u e > < i n t > 3 < / i n t > < / v a l u e > < / i t e m > < i t e m > < k e y > < s t r i n g > 1 . 5 . 1   P r o v i n c i a < / s t r i n g > < / k e y > < v a l u e > < i n t > 4 < / i n t > < / v a l u e > < / i t e m > < i t e m > < k e y > < s t r i n g > 1 . 5 . 2   C a n t � n < / s t r i n g > < / k e y > < v a l u e > < i n t > 5 < / i n t > < / v a l u e > < / i t e m > < i t e m > < k e y > < s t r i n g > 1 . 5 . 3   C i u d a d < / s t r i n g > < / k e y > < v a l u e > < i n t > 6 < / i n t > < / v a l u e > < / i t e m > < i t e m > < k e y > < s t r i n g > 1 . 5 . 4   P a r r o q u i a < / s t r i n g > < / k e y > < v a l u e > < i n t > 7 < / i n t > < / v a l u e > < / i t e m > < i t e m > < k e y > < s t r i n g > 1 . 5 . 5   C a l l e   y   n � m e r o < / s t r i n g > < / k e y > < v a l u e > < i n t > 8 < / i n t > < / v a l u e > < / i t e m > < i t e m > < k e y > < s t r i n g > 1 . 5 . 6   T e l � f o n o < / s t r i n g > < / k e y > < v a l u e > < i n t > 9 < / i n t > < / v a l u e > < / i t e m > < i t e m > < k e y > < s t r i n g > 1 . 5 . 7   C e l u l a r < / s t r i n g > < / k e y > < v a l u e > < i n t > 1 0 < / i n t > < / v a l u e > < / i t e m > < i t e m > < k e y > < s t r i n g > 1 . 5 . 8   E m a i l < / s t r i n g > < / k e y > < v a l u e > < i n t > 1 1 < / i n t > < / v a l u e > < / i t e m > < i t e m > < k e y > < s t r i n g > 1 . 5 . 9   P � g i n a   w e b < / s t r i n g > < / k e y > < v a l u e > < i n t > 1 2 < / i n t > < / v a l u e > < / i t e m > < i t e m > < k e y > < s t r i n g > 1 . 5 . 1 0   W h a t s a p p < / s t r i n g > < / k e y > < v a l u e > < i n t > 1 3 < / i n t > < / v a l u e > < / i t e m > < i t e m > < k e y > < s t r i n g > 1 . 5 . 1 1   T w i t t e r < / s t r i n g > < / k e y > < v a l u e > < i n t > 1 4 < / i n t > < / v a l u e > < / i t e m > < i t e m > < k e y > < s t r i n g > 1 . 5 . 1 2   I n s t a g r a m < / s t r i n g > < / k e y > < v a l u e > < i n t > 1 5 < / i n t > < / v a l u e > < / i t e m > < i t e m > < k e y > < s t r i n g > 1 . 5 . 1 3   F a c e b o o k < / s t r i n g > < / k e y > < v a l u e > < i n t > 1 6 < / i n t > < / v a l u e > < / i t e m > < i t e m > < k e y > < s t r i n g > 1 . 6 . 1   N o m b r e s   y   a p e l l i d o s < / s t r i n g > < / k e y > < v a l u e > < i n t > 1 7 < / i n t > < / v a l u e > < / i t e m > < i t e m > < k e y > < s t r i n g > 1 . 6 . 2   E m a i l < / s t r i n g > < / k e y > < v a l u e > < i n t > 1 8 < / i n t > < / v a l u e > < / i t e m > < i t e m > < k e y > < s t r i n g > 1 . 6 . 3   C a r g o < / s t r i n g > < / k e y > < v a l u e > < i n t > 1 9 < / i n t > < / v a l u e > < / i t e m > < i t e m > < k e y > < s t r i n g > 1 . 6 . 4   T e l � f o n o < / s t r i n g > < / k e y > < v a l u e > < i n t > 2 0 < / i n t > < / v a l u e > < / i t e m > < i t e m > < k e y > < s t r i n g > S E C T O R < / s t r i n g > < / k e y > < v a l u e > < i n t > 2 1 < / i n t > < / v a l u e > < / i t e m > < i t e m > < k e y > < s t r i n g > 1 . 7   C a t e g o r � a   d e   a l o j a m i e n t o   d e l   e s t a b l e c i m i e n t o < / s t r i n g > < / k e y > < v a l u e > < i n t > 2 2 < / i n t > < / v a l u e > < / i t e m > < i t e m > < k e y > < s t r i n g > 1 . 8   F e c h a   d e   i n i c i o < / s t r i n g > < / k e y > < v a l u e > < i n t > 2 3 < / i n t > < / v a l u e > < / i t e m > < i t e m > < k e y > < s t r i n g > 1 . 9   T i p o   d e   a l o j a m i e n t o < / s t r i n g > < / k e y > < v a l u e > < i n t > 2 4 < / i n t > < / v a l u e > < / i t e m > < i t e m > < k e y > < s t r i n g > 1 . 1 0     A f i l i a c i o n e s < / s t r i n g > < / k e y > < v a l u e > < i n t > 2 5 < / i n t > < / v a l u e > < / i t e m > < i t e m > < k e y > < s t r i n g > 1 . 1 1   T i p o   d e   a d m i n i s t r a c i � n < / s t r i n g > < / k e y > < v a l u e > < i n t > 2 6 < / i n t > < / v a l u e > < / i t e m > < i t e m > < k e y > < s t r i n g > 1 . 1 2   N a t u r a l e z a   j u r � d i c a < / s t r i n g > < / k e y > < v a l u e > < i n t > 2 7 < / i n t > < / v a l u e > < / i t e m > < i t e m > < k e y > < s t r i n g > 2 . 1   T o t a l   d e   h a b i t a c i o n e s < / s t r i n g > < / k e y > < v a l u e > < i n t > 2 8 < / i n t > < / v a l u e > < / i t e m > < i t e m > < k e y > < s t r i n g > 2 . 2   T o t a l   d e   p l a z a s < / s t r i n g > < / k e y > < v a l u e > < i n t > 2 9 < / i n t > < / v a l u e > < / i t e m > < i t e m > < k e y > < s t r i n g > 2 . 3   V e n t a s   p o r   a l o j a m i e n t o   e n e r o - d i c i e m b r e   2 0 1 7 < / s t r i n g > < / k e y > < v a l u e > < i n t > 3 0 < / i n t > < / v a l u e > < / i t e m > < i t e m > < k e y > < s t r i n g > 2 . 4   V e n t a s   p o r   a l o j a m i e n t o   e n e r o - d i c i e m b r e   2 0 1 8 < / s t r i n g > < / k e y > < v a l u e > < i n t > 3 1 < / i n t > < / v a l u e > < / i t e m > < i t e m > < k e y > < s t r i n g > 2 . 5   V e n t a s   p o r   a l o j a m i e n t o   e n e r o - d i c i e m b r e   2 0 1 9 < / s t r i n g > < / k e y > < v a l u e > < i n t > 3 2 < / i n t > < / v a l u e > < / i t e m > < i t e m > < k e y > < s t r i n g > 2 . 6   V e n t a s   p o r   a l o j a m i e n t o   d u r a n t e   e l   m e s   d e   l a   e n c u e s t a < / s t r i n g > < / k e y > < v a l u e > < i n t > 3 3 < / i n t > < / v a l u e > < / i t e m > < i t e m > < k e y > < s t r i n g > H a b i t a c i o n e s   S I M P L E S   v e n d i d a s < / s t r i n g > < / k e y > < v a l u e > < i n t > 3 4 < / i n t > < / v a l u e > < / i t e m > < i t e m > < k e y > < s t r i n g > H a b i t a c i o n e s   D O B L E S   v e n d i d a s < / s t r i n g > < / k e y > < v a l u e > < i n t > 3 5 < / i n t > < / v a l u e > < / i t e m > < i t e m > < k e y > < s t r i n g > H a b i t a c i o n e s   T R I P L E S   v e n d i d a s < / s t r i n g > < / k e y > < v a l u e > < i n t > 3 6 < / i n t > < / v a l u e > < / i t e m > < i t e m > < k e y > < s t r i n g > H a b i t a c i o n e s   C U A D R U P L E S   v e n d i d a s < / s t r i n g > < / k e y > < v a l u e > < i n t > 3 7 < / i n t > < / v a l u e > < / i t e m > < i t e m > < k e y > < s t r i n g > O T R A S   H a b i t a c i o n e s   v e n d i d a s < / s t r i n g > < / k e y > < v a l u e > < i n t > 3 8 < / i n t > < / v a l u e > < / i t e m > < i t e m > < k e y > < s t r i n g > T O T A L   H A B I T A C I O N E S   V E N D I D A S < / s t r i n g > < / k e y > < v a l u e > < i n t > 3 9 < / i n t > < / v a l u e > < / i t e m > < i t e m > < k e y > < s t r i n g > 2 . 8   H a b i t a c i o n e s     s i m p l e s   c o m p l e m e n t a r i a s   v e n d i d a s   e n   e l   m e s   d e   e n c u e s t a < / s t r i n g > < / k e y > < v a l u e > < i n t > 4 0 < / i n t > < / v a l u e > < / i t e m > < i t e m > < k e y > < s t r i n g > 2 . 8   H a b i t a c i o n e s   d o b l e s   c o m p l e m e n t a r i a s   v e n d i d a s   e n   e l   m e s   d e   e n c u e s t a < / s t r i n g > < / k e y > < v a l u e > < i n t > 4 1 < / i n t > < / v a l u e > < / i t e m > < i t e m > < k e y > < s t r i n g > 2 . 8   H a b i t a c i o n e s   t r i p l e s   c o m p l e m e n t a r i a s   v e n d i d a s   e n   e l   m e s   d e   e n c u e s t a < / s t r i n g > < / k e y > < v a l u e > < i n t > 4 2 < / i n t > < / v a l u e > < / i t e m > < i t e m > < k e y > < s t r i n g > 2 . 8   H a b i t a c i o n e s   c u a d r u p l e s   c o m p l e m e n t a r i a s   v e n d i d a s   e n   e l   m e s   d e   e n c u e s t a < / s t r i n g > < / k e y > < v a l u e > < i n t > 4 3 < / i n t > < / v a l u e > < / i t e m > < i t e m > < k e y > < s t r i n g > 2 . 8   H a b i t a c i o n e s     d e   o t r o   t i p o   c o m p l e m e n t a r i a s   v e n d i d a s   e n   e l   m e s   d e   e n c u e s t a < / s t r i n g > < / k e y > < v a l u e > < i n t > 4 4 < / i n t > < / v a l u e > < / i t e m > < i t e m > < k e y > < s t r i n g > 2 . 9   C a m a s   s i m p l e s   a d i c i o n a l e s   v e n d i d a s   e n   e l   m e s   d e   e n c u e s t a < / s t r i n g > < / k e y > < v a l u e > < i n t > 4 5 < / i n t > < / v a l u e > < / i t e m > < i t e m > < k e y > < s t r i n g > 2 . 9   C a m a s   d o b l e s   a d i c i o n a l e s   v e n d i d a s   e n   e l   m e s   d e   e n c u e s t a < / s t r i n g > < / k e y > < v a l u e > < i n t > 4 6 < / i n t > < / v a l u e > < / i t e m > < i t e m > < k e y > < s t r i n g > 2 . 9   C a m a s   t r i p l e s   a d i c i o n a l e s   v e n d i d a s   e n   e l   m e s   d e   e n c u e s t a < / s t r i n g > < / k e y > < v a l u e > < i n t > 4 7 < / i n t > < / v a l u e > < / i t e m > < i t e m > < k e y > < s t r i n g > 2 . 9   C a m a s   c u a d r u p l e s   a d i c i o n a l e s   v e n d i d a s   e n   e l   m e s   d e   e n c u e s t a < / s t r i n g > < / k e y > < v a l u e > < i n t > 4 8 < / i n t > < / v a l u e > < / i t e m > < i t e m > < k e y > < s t r i n g > 2 . 9   C a m a s   d e   o t r o   t i p o   a d i c i o n a l e s   v e n d i d a s   e n   e l   m e s   d e   e n c u e s t a < / s t r i n g > < / k e y > < v a l u e > < i n t > 4 9 < / i n t > < / v a l u e > < / i t e m > < i t e m > < k e y > < s t r i n g > 2 . 1 0   L l e g a d a s   e n   e l   m e s   r e s i d e n t e s < / s t r i n g > < / k e y > < v a l u e > < i n t > 5 0 < / i n t > < / v a l u e > < / i t e m > < i t e m > < k e y > < s t r i n g > 2 . 1 0   L l e g a d a s   e n   e l   m e s   N o   r e s i d e n t e s < / s t r i n g > < / k e y > < v a l u e > < i n t > 5 1 < / i n t > < / v a l u e > < / i t e m > < i t e m > < k e y > < s t r i n g > T O T A L   L L E G A D A S < / s t r i n g > < / k e y > < v a l u e > < i n t > 5 2 < / i n t > < / v a l u e > < / i t e m > < i t e m > < k e y > < s t r i n g > P e r n o c t a c i o n e s   R e s i d e n t e s < / s t r i n g > < / k e y > < v a l u e > < i n t > 5 3 < / i n t > < / v a l u e > < / i t e m > < i t e m > < k e y > < s t r i n g > P e r n o c t a c i o n e s   N o   R e s i d e n t e s < / s t r i n g > < / k e y > < v a l u e > < i n t > 5 4 < / i n t > < / v a l u e > < / i t e m > < i t e m > < k e y > < s t r i n g > T O T A L   P E R N O C T A C I O N E S < / s t r i n g > < / k e y > < v a l u e > < i n t > 5 5 < / i n t > < / v a l u e > < / i t e m > < i t e m > < k e y > < s t r i n g > 2 . 1 2   P M S < / s t r i n g > < / k e y > < v a l u e > < i n t > 5 6 < / i n t > < / v a l u e > < / i t e m > < i t e m > < k e y > < s t r i n g > 2 . 1 3   P M S < / s t r i n g > < / k e y > < v a l u e > < i n t > 5 7 < / i n t > < / v a l u e > < / i t e m > < i t e m > < k e y > < s t r i n g > 3 . 1 . 1   E m p l e a d o s   a d m i n i s t r a t i v o s   H O M B R E S   d e   e m p l e o   p e r m a n e n t e < / s t r i n g > < / k e y > < v a l u e > < i n t > 5 8 < / i n t > < / v a l u e > < / i t e m > < i t e m > < k e y > < s t r i n g > 3 . 1 . 1   E m p l e a d o s   a d m i n i s t r a t i v o s   M U J E R E S   d e   e m p l e o   p e r m a n e n t e < / s t r i n g > < / k e y > < v a l u e > < i n t > 5 9 < / i n t > < / v a l u e > < / i t e m > < i t e m > < k e y > < s t r i n g > 3 . 2 . 1   E m p l e a d o s   o p e r a t i v o s   H O M B R E S   d e   e m p l e o   p e r m a n e n t e < / s t r i n g > < / k e y > < v a l u e > < i n t > 6 0 < / i n t > < / v a l u e > < / i t e m > < i t e m > < k e y > < s t r i n g > 3 . 2 . 1   E m p l e a d o s   o p e r a t i v o s   M U J E R E S   d e   e m p l e o   p e r m a n e n t e < / s t r i n g > < / k e y > < v a l u e > < i n t > 6 1 < / i n t > < / v a l u e > < / i t e m > < i t e m > < k e y > < s t r i n g > 3 . 2 . 1   E m p l e a d o s   a d m i n i s t r a t i v o s   H O M B R E S   d e   e m p l e o   t e m p o r a l < / s t r i n g > < / k e y > < v a l u e > < i n t > 6 2 < / i n t > < / v a l u e > < / i t e m > < i t e m > < k e y > < s t r i n g > 3 . 2 . 1   E m p l e a d o s   a d m i n i s t r a t i v o s   M U J E R E S   d e   e m p l e o   t e m p o r a l < / s t r i n g > < / k e y > < v a l u e > < i n t > 6 3 < / i n t > < / v a l u e > < / i t e m > < i t e m > < k e y > < s t r i n g > 3 . 2 . 2   E m p l e a d o s   o p e r a t i v o s   H O M B R E S   d e   e m p l e o   t e m p o r a l < / s t r i n g > < / k e y > < v a l u e > < i n t > 6 4 < / i n t > < / v a l u e > < / i t e m > < i t e m > < k e y > < s t r i n g > 3 . 2 . 2   E m p l e a d o s   o p e r a t i v o s   M U J E R E S   d e   e m p l e o   t e m p o r a l < / s t r i n g > < / k e y > < v a l u e > < i n t > 6 5 < / i n t > < / v a l u e > < / i t e m > < i t e m > < k e y > < s t r i n g > 3 . 3 . 1   E m p l e a d o s   a d m i n i s t r a t i v o s   H O M B R E S   d e   e m p l e o   e v e n t u a l < / s t r i n g > < / k e y > < v a l u e > < i n t > 6 6 < / i n t > < / v a l u e > < / i t e m > < i t e m > < k e y > < s t r i n g > 3 . 3 . 1   E m p l e a d o s   a d m i n i s t r a t i v o s   M U J E R E S   d e   e m p l e o   e v e n t u a l < / s t r i n g > < / k e y > < v a l u e > < i n t > 6 7 < / i n t > < / v a l u e > < / i t e m > < i t e m > < k e y > < s t r i n g > 3 . 3 . 2   E m p l e a d o s   o p e r a t i v o s   H O M B R E S   d e   e m p l e o   e v e n t u a l < / s t r i n g > < / k e y > < v a l u e > < i n t > 6 8 < / i n t > < / v a l u e > < / i t e m > < i t e m > < k e y > < s t r i n g > 3 . 3 . 2   E m p l e a d o s   o p e r a t i v o s   M U J E R E S   d e   e m p l e o   e v e n t u a l < / s t r i n g > < / k e y > < v a l u e > < i n t > 6 9 < / i n t > < / v a l u e > < / i t e m > < i t e m > < k e y > < s t r i n g > E M P L E O S < / s t r i n g > < / k e y > < v a l u e > < i n t > 7 0 < / i n t > < / v a l u e > < / i t e m > < i t e m > < k e y > < s t r i n g > 4 . 1 . 1   H a b i t a c i o n e s   s e n c i l l a s   r e s e r v a d a s   s i g u i e n t e   m e s < / s t r i n g > < / k e y > < v a l u e > < i n t > 7 1 < / i n t > < / v a l u e > < / i t e m > < i t e m > < k e y > < s t r i n g > 4 . 1 . 2   H a b i t a c i o n e s   d o b l e s   r e s e r v a d a s   s i g u i e n t e   m e s < / s t r i n g > < / k e y > < v a l u e > < i n t > 7 2 < / i n t > < / v a l u e > < / i t e m > < i t e m > < k e y > < s t r i n g > 4 . 1 . 3   H a b i t a c i o n e s   t r i p l e s   r e s e r v a d a s   s i g u i e n t e   m e s < / s t r i n g > < / k e y > < v a l u e > < i n t > 7 3 < / i n t > < / v a l u e > < / i t e m > < i t e m > < k e y > < s t r i n g > 4 . 1 . 4   H a b i t a c i o n e s   c u � d r u p l e s   r e s e r v a d a s   s i g u i e n t e   m e s < / s t r i n g > < / k e y > < v a l u e > < i n t > 7 4 < / i n t > < / v a l u e > < / i t e m > < i t e m > < k e y > < s t r i n g > 4 . 1 . 5   H a b i t a c i o n e s   ( o t r o s )   r e s e r v a d a s   s i g u i e n t e   m e s < / s t r i n g > < / k e y > < v a l u e > < i n t > 7 5 < / i n t > < / v a l u e > < / i t e m > < i t e m > < k e y > < s t r i n g > T O T A L   H A B   R E S E R V A D A S < / s t r i n g > < / k e y > < v a l u e > < i n t > 7 6 < / i n t > < / v a l u e > < / i t e m > < i t e m > < k e y > < s t r i n g > 4 . 2   P e r n o c t a c i o n e s   r e s e r v a d a s   s i g u i e n t e   m e s < / s t r i n g > < / k e y > < v a l u e > < i n t > 7 7 < / i n t > < / v a l u e > < / i t e m > < i t e m > < k e y > < s t r i n g > 4 . 3 . 1   E s p e r a   q u e   p e r n o c t a c i o n e s < / s t r i n g > < / k e y > < v a l u e > < i n t > 7 8 < / i n t > < / v a l u e > < / i t e m > < i t e m > < k e y > < s t r i n g > 4 . 3 . 2   P o r c e n t a j e < / s t r i n g > < / k e y > < v a l u e > < i n t > 7 9 < / i n t > < / v a l u e > < / i t e m > < i t e m > < k e y > < s t r i n g > E s p e c t a t i v a   P e r n o c t a c i o n e s < / s t r i n g > < / k e y > < v a l u e > < i n t > 8 0 < / i n t > < / v a l u e > < / i t e m > < i t e m > < k e y > < s t r i n g > 4 . 4 . 1   E s p e r a   q u e   t a r i f a s < / s t r i n g > < / k e y > < v a l u e > < i n t > 8 1 < / i n t > < / v a l u e > < / i t e m > < i t e m > < k e y > < s t r i n g > 4 . 4 . 2   P o r c e n t a j e < / s t r i n g > < / k e y > < v a l u e > < i n t > 8 2 < / i n t > < / v a l u e > < / i t e m > < i t e m > < k e y > < s t r i n g > E s p e c t a t i v a   T a r i f a s < / s t r i n g > < / k e y > < v a l u e > < i n t > 8 3 < / i n t > < / v a l u e > < / i t e m > < i t e m > < k e y > < s t r i n g > 4 . 5 . 1 . 1   E s p e r a   q u e   e m p l e a d o s   a d m i n i s t r a t i v o s < / s t r i n g > < / k e y > < v a l u e > < i n t > 8 4 < / i n t > < / v a l u e > < / i t e m > < i t e m > < k e y > < s t r i n g > 4 . 5 . 1 . 2   P o r c e n t a j e < / s t r i n g > < / k e y > < v a l u e > < i n t > 8 5 < / i n t > < / v a l u e > < / i t e m > < i t e m > < k e y > < s t r i n g > E s p e c t a t i v a   E m p l e a d o s   A d m i n i s t r a t i v o s < / s t r i n g > < / k e y > < v a l u e > < i n t > 8 6 < / i n t > < / v a l u e > < / i t e m > < i t e m > < k e y > < s t r i n g > 4 . 5 . 2 . 1   E s p e r a   q u e   e m p l e a d o s   o p e r a t i v o s < / s t r i n g > < / k e y > < v a l u e > < i n t > 8 7 < / i n t > < / v a l u e > < / i t e m > < i t e m > < k e y > < s t r i n g > 4 . 5 . 2 . 2   P o r c e n t a j e < / s t r i n g > < / k e y > < v a l u e > < i n t > 8 8 < / i n t > < / v a l u e > < / i t e m > < i t e m > < k e y > < s t r i n g > E s p e c t a t i v a   E m p l e a d o s   O p e r a t i v o s < / s t r i n g > < / k e y > < v a l u e > < i n t > 8 9 < / i n t > < / v a l u e > < / i t e m > < i t e m > < k e y > < s t r i n g > 4 , 6 . 1   N u m e r o   d e   h a b i t a c i o n e s   q u e   e s p e r a   v e n d e r   s i g u i e n t e   f e r i a d o   o   v a c a c i o n < / s t r i n g > < / k e y > < v a l u e > < i n t > 9 0 < / i n t > < / v a l u e > < / i t e m > < i t e m > < k e y > < s t r i n g > 4 . 6 . 2   D o b l e s < / s t r i n g > < / k e y > < v a l u e > < i n t > 9 1 < / i n t > < / v a l u e > < / i t e m > < i t e m > < k e y > < s t r i n g > 4 . 6 . 3   T r i p l e s < / s t r i n g > < / k e y > < v a l u e > < i n t > 9 2 < / i n t > < / v a l u e > < / i t e m > < i t e m > < k e y > < s t r i n g > 4 . 6 . 4   C u � d r u p l e < / s t r i n g > < / k e y > < v a l u e > < i n t > 9 3 < / i n t > < / v a l u e > < / i t e m > < i t e m > < k e y > < s t r i n g > 4 . 6 . 5   O t r o < / s t r i n g > < / k e y > < v a l u e > < i n t > 9 4 < / i n t > < / v a l u e > < / i t e m > < i t e m > < k e y > < s t r i n g > 5 . 1   C o n g r e s o s < / s t r i n g > < / k e y > < v a l u e > < i n t > 9 5 < / i n t > < / v a l u e > < / i t e m > < i t e m > < k e y > < s t r i n g > 5 . 2   C o n v e n c i o n e s < / s t r i n g > < / k e y > < v a l u e > < i n t > 9 6 < / i n t > < / v a l u e > < / i t e m > < i t e m > < k e y > < s t r i n g > 5 . 2   S o c i a l e s < / s t r i n g > < / k e y > < v a l u e > < i n t > 9 7 < / i n t > < / v a l u e > < / i t e m > < i t e m > < k e y > < s t r i n g > 5 . 2   O t r o < / s t r i n g > < / k e y > < v a l u e > < i n t > 9 8 < / i n t > < / v a l u e > < / i t e m > < i t e m > < k e y > < s t r i n g > M e s < / s t r i n g > < / k e y > < v a l u e > < i n t > 9 9 < / i n t > < / v a l u e > < / i t e m > < i t e m > < k e y > < s t r i n g > D i a s   d e l   m e s < / s t r i n g > < / k e y > < v a l u e > < i n t > 1 0 0 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d 1 8 b a 0 2 5 - b 2 2 d - 4 0 4 c - 9 9 3 6 - 8 7 b 4 9 c f 2 a d c 1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e c a 4 c c 6 e - 4 5 a 7 - 4 3 3 5 - 8 e a 0 - 9 9 2 4 b 1 8 7 d 7 c 2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d 7 b 0 5 4 7 c - a 6 0 c - 4 6 4 7 - 9 3 8 9 - 5 3 1 b f a 9 c c e 5 5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a 4 f 6 e e 0 - 5 6 1 e - 4 c 0 8 - a 7 c 8 - d 5 8 b f 4 3 3 c b 3 a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7 e e b e 3 1 8 - e 6 2 5 - 4 6 1 f - 9 d 0 4 - 4 f c 5 1 1 1 4 b 8 7 c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9 d 3 8 e c 2 7 - b 6 4 f - 4 7 d 1 - 8 2 0 2 - 7 c 5 8 f 6 c 5 8 d f 3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 E M   T o t a l < / M e a s u r e N a m e > < D i s p l a y N a m e > E M   T o t a l < / D i s p l a y N a m e > < V i s i b l e > F a l s e < / V i s i b l e > < / i t e m > < i t e m > < M e a s u r e N a m e > T a r f   h a b   o c u p < / M e a s u r e N a m e > < D i s p l a y N a m e > T a r f 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2BF1F0BF-BFF4-44F3-8472-1D2371C5C2A4}">
  <ds:schemaRefs/>
</ds:datastoreItem>
</file>

<file path=customXml/itemProps10.xml><?xml version="1.0" encoding="utf-8"?>
<ds:datastoreItem xmlns:ds="http://schemas.openxmlformats.org/officeDocument/2006/customXml" ds:itemID="{E1A50681-9CC1-4620-9521-A071B9BD1E43}">
  <ds:schemaRefs/>
</ds:datastoreItem>
</file>

<file path=customXml/itemProps11.xml><?xml version="1.0" encoding="utf-8"?>
<ds:datastoreItem xmlns:ds="http://schemas.openxmlformats.org/officeDocument/2006/customXml" ds:itemID="{7547FEF4-5C55-4E1F-97CC-E8D193EE5F64}">
  <ds:schemaRefs/>
</ds:datastoreItem>
</file>

<file path=customXml/itemProps12.xml><?xml version="1.0" encoding="utf-8"?>
<ds:datastoreItem xmlns:ds="http://schemas.openxmlformats.org/officeDocument/2006/customXml" ds:itemID="{B39386B8-B3B4-4150-ABCE-968BA55C0F94}">
  <ds:schemaRefs/>
</ds:datastoreItem>
</file>

<file path=customXml/itemProps13.xml><?xml version="1.0" encoding="utf-8"?>
<ds:datastoreItem xmlns:ds="http://schemas.openxmlformats.org/officeDocument/2006/customXml" ds:itemID="{524DEEAD-D0CC-439A-BC67-BAB2C23AC5F8}">
  <ds:schemaRefs/>
</ds:datastoreItem>
</file>

<file path=customXml/itemProps14.xml><?xml version="1.0" encoding="utf-8"?>
<ds:datastoreItem xmlns:ds="http://schemas.openxmlformats.org/officeDocument/2006/customXml" ds:itemID="{C32B25E7-42D2-4DBB-BC2A-4BED6BBCFB92}">
  <ds:schemaRefs/>
</ds:datastoreItem>
</file>

<file path=customXml/itemProps15.xml><?xml version="1.0" encoding="utf-8"?>
<ds:datastoreItem xmlns:ds="http://schemas.openxmlformats.org/officeDocument/2006/customXml" ds:itemID="{8C9191D8-7D65-4367-9B98-9585A2C06537}">
  <ds:schemaRefs/>
</ds:datastoreItem>
</file>

<file path=customXml/itemProps16.xml><?xml version="1.0" encoding="utf-8"?>
<ds:datastoreItem xmlns:ds="http://schemas.openxmlformats.org/officeDocument/2006/customXml" ds:itemID="{E09560D2-4130-4806-90BE-BD17AC09BB2F}">
  <ds:schemaRefs/>
</ds:datastoreItem>
</file>

<file path=customXml/itemProps17.xml><?xml version="1.0" encoding="utf-8"?>
<ds:datastoreItem xmlns:ds="http://schemas.openxmlformats.org/officeDocument/2006/customXml" ds:itemID="{BD46C93B-BA80-4280-BB0A-79CD6CB69709}">
  <ds:schemaRefs/>
</ds:datastoreItem>
</file>

<file path=customXml/itemProps18.xml><?xml version="1.0" encoding="utf-8"?>
<ds:datastoreItem xmlns:ds="http://schemas.openxmlformats.org/officeDocument/2006/customXml" ds:itemID="{A10BD5B8-8C53-4DF5-BF6F-608AACE51E13}">
  <ds:schemaRefs/>
</ds:datastoreItem>
</file>

<file path=customXml/itemProps19.xml><?xml version="1.0" encoding="utf-8"?>
<ds:datastoreItem xmlns:ds="http://schemas.openxmlformats.org/officeDocument/2006/customXml" ds:itemID="{3C323B1D-54D5-4ABB-82FF-02361DBCCCBD}">
  <ds:schemaRefs/>
</ds:datastoreItem>
</file>

<file path=customXml/itemProps2.xml><?xml version="1.0" encoding="utf-8"?>
<ds:datastoreItem xmlns:ds="http://schemas.openxmlformats.org/officeDocument/2006/customXml" ds:itemID="{7E6D454B-3C38-40B1-A543-3E0ADFED6720}">
  <ds:schemaRefs/>
</ds:datastoreItem>
</file>

<file path=customXml/itemProps20.xml><?xml version="1.0" encoding="utf-8"?>
<ds:datastoreItem xmlns:ds="http://schemas.openxmlformats.org/officeDocument/2006/customXml" ds:itemID="{AB68CA14-CF9A-4387-AF15-B05E1E4EEA59}">
  <ds:schemaRefs/>
</ds:datastoreItem>
</file>

<file path=customXml/itemProps21.xml><?xml version="1.0" encoding="utf-8"?>
<ds:datastoreItem xmlns:ds="http://schemas.openxmlformats.org/officeDocument/2006/customXml" ds:itemID="{0813C4AA-014B-43F6-A098-1AB94ED777BF}">
  <ds:schemaRefs/>
</ds:datastoreItem>
</file>

<file path=customXml/itemProps22.xml><?xml version="1.0" encoding="utf-8"?>
<ds:datastoreItem xmlns:ds="http://schemas.openxmlformats.org/officeDocument/2006/customXml" ds:itemID="{E188D6F8-A7F6-4E10-A63F-D99B73D89714}">
  <ds:schemaRefs/>
</ds:datastoreItem>
</file>

<file path=customXml/itemProps23.xml><?xml version="1.0" encoding="utf-8"?>
<ds:datastoreItem xmlns:ds="http://schemas.openxmlformats.org/officeDocument/2006/customXml" ds:itemID="{D1633A51-2E81-4DB0-86D9-53330E347D7F}">
  <ds:schemaRefs/>
</ds:datastoreItem>
</file>

<file path=customXml/itemProps24.xml><?xml version="1.0" encoding="utf-8"?>
<ds:datastoreItem xmlns:ds="http://schemas.openxmlformats.org/officeDocument/2006/customXml" ds:itemID="{7530CAB2-1749-4203-B00E-435F5F68D08F}">
  <ds:schemaRefs/>
</ds:datastoreItem>
</file>

<file path=customXml/itemProps25.xml><?xml version="1.0" encoding="utf-8"?>
<ds:datastoreItem xmlns:ds="http://schemas.openxmlformats.org/officeDocument/2006/customXml" ds:itemID="{D9D94679-8AB3-41B3-9007-C1BDBF4E0BC8}">
  <ds:schemaRefs/>
</ds:datastoreItem>
</file>

<file path=customXml/itemProps26.xml><?xml version="1.0" encoding="utf-8"?>
<ds:datastoreItem xmlns:ds="http://schemas.openxmlformats.org/officeDocument/2006/customXml" ds:itemID="{1183F619-A0C7-4EFC-B49C-D612C227B5E7}">
  <ds:schemaRefs/>
</ds:datastoreItem>
</file>

<file path=customXml/itemProps27.xml><?xml version="1.0" encoding="utf-8"?>
<ds:datastoreItem xmlns:ds="http://schemas.openxmlformats.org/officeDocument/2006/customXml" ds:itemID="{6EECEBF4-3229-4449-8969-ED029F4B2120}">
  <ds:schemaRefs/>
</ds:datastoreItem>
</file>

<file path=customXml/itemProps28.xml><?xml version="1.0" encoding="utf-8"?>
<ds:datastoreItem xmlns:ds="http://schemas.openxmlformats.org/officeDocument/2006/customXml" ds:itemID="{4769010B-1C74-4B9E-9DB6-EC7BCCEAD50C}">
  <ds:schemaRefs/>
</ds:datastoreItem>
</file>

<file path=customXml/itemProps29.xml><?xml version="1.0" encoding="utf-8"?>
<ds:datastoreItem xmlns:ds="http://schemas.openxmlformats.org/officeDocument/2006/customXml" ds:itemID="{99ABDE35-59F1-4CF2-BBFD-0946AD619135}">
  <ds:schemaRefs/>
</ds:datastoreItem>
</file>

<file path=customXml/itemProps3.xml><?xml version="1.0" encoding="utf-8"?>
<ds:datastoreItem xmlns:ds="http://schemas.openxmlformats.org/officeDocument/2006/customXml" ds:itemID="{2D9C64CE-2EBD-4199-8AEF-B2635FE4ED30}">
  <ds:schemaRefs/>
</ds:datastoreItem>
</file>

<file path=customXml/itemProps30.xml><?xml version="1.0" encoding="utf-8"?>
<ds:datastoreItem xmlns:ds="http://schemas.openxmlformats.org/officeDocument/2006/customXml" ds:itemID="{A8756EC9-EEE8-4E18-BA95-24018AF33109}">
  <ds:schemaRefs/>
</ds:datastoreItem>
</file>

<file path=customXml/itemProps31.xml><?xml version="1.0" encoding="utf-8"?>
<ds:datastoreItem xmlns:ds="http://schemas.openxmlformats.org/officeDocument/2006/customXml" ds:itemID="{F7E64626-FF67-429A-B78F-BAD5AA9AA52E}">
  <ds:schemaRefs/>
</ds:datastoreItem>
</file>

<file path=customXml/itemProps32.xml><?xml version="1.0" encoding="utf-8"?>
<ds:datastoreItem xmlns:ds="http://schemas.openxmlformats.org/officeDocument/2006/customXml" ds:itemID="{43CE8339-C969-4136-A23B-A988DEC58AF7}">
  <ds:schemaRefs/>
</ds:datastoreItem>
</file>

<file path=customXml/itemProps33.xml><?xml version="1.0" encoding="utf-8"?>
<ds:datastoreItem xmlns:ds="http://schemas.openxmlformats.org/officeDocument/2006/customXml" ds:itemID="{F25F2B4B-CB0A-4673-A01F-B5BD6FA52045}">
  <ds:schemaRefs/>
</ds:datastoreItem>
</file>

<file path=customXml/itemProps34.xml><?xml version="1.0" encoding="utf-8"?>
<ds:datastoreItem xmlns:ds="http://schemas.openxmlformats.org/officeDocument/2006/customXml" ds:itemID="{DBE48A9E-31F3-4BFB-8F19-BF188163A681}">
  <ds:schemaRefs/>
</ds:datastoreItem>
</file>

<file path=customXml/itemProps35.xml><?xml version="1.0" encoding="utf-8"?>
<ds:datastoreItem xmlns:ds="http://schemas.openxmlformats.org/officeDocument/2006/customXml" ds:itemID="{16E7F2A0-719A-4467-8FE0-C16C4702BCCE}">
  <ds:schemaRefs/>
</ds:datastoreItem>
</file>

<file path=customXml/itemProps36.xml><?xml version="1.0" encoding="utf-8"?>
<ds:datastoreItem xmlns:ds="http://schemas.openxmlformats.org/officeDocument/2006/customXml" ds:itemID="{9C2F6D45-294F-4584-9083-1A42184CE815}">
  <ds:schemaRefs/>
</ds:datastoreItem>
</file>

<file path=customXml/itemProps37.xml><?xml version="1.0" encoding="utf-8"?>
<ds:datastoreItem xmlns:ds="http://schemas.openxmlformats.org/officeDocument/2006/customXml" ds:itemID="{F3B8910A-917C-4BCA-8D2E-6256C7FC5AF6}">
  <ds:schemaRefs/>
</ds:datastoreItem>
</file>

<file path=customXml/itemProps38.xml><?xml version="1.0" encoding="utf-8"?>
<ds:datastoreItem xmlns:ds="http://schemas.openxmlformats.org/officeDocument/2006/customXml" ds:itemID="{A43AA8F5-6AD9-4331-B2E8-A017E76392A6}">
  <ds:schemaRefs/>
</ds:datastoreItem>
</file>

<file path=customXml/itemProps39.xml><?xml version="1.0" encoding="utf-8"?>
<ds:datastoreItem xmlns:ds="http://schemas.openxmlformats.org/officeDocument/2006/customXml" ds:itemID="{CF613921-EF10-49D9-8A36-A405BEFB43D9}">
  <ds:schemaRefs/>
</ds:datastoreItem>
</file>

<file path=customXml/itemProps4.xml><?xml version="1.0" encoding="utf-8"?>
<ds:datastoreItem xmlns:ds="http://schemas.openxmlformats.org/officeDocument/2006/customXml" ds:itemID="{B69FC654-C9A7-4FF1-BABF-D1963905651F}">
  <ds:schemaRefs/>
</ds:datastoreItem>
</file>

<file path=customXml/itemProps40.xml><?xml version="1.0" encoding="utf-8"?>
<ds:datastoreItem xmlns:ds="http://schemas.openxmlformats.org/officeDocument/2006/customXml" ds:itemID="{E4E4B545-F930-4240-AF11-CA61626F2452}">
  <ds:schemaRefs/>
</ds:datastoreItem>
</file>

<file path=customXml/itemProps41.xml><?xml version="1.0" encoding="utf-8"?>
<ds:datastoreItem xmlns:ds="http://schemas.openxmlformats.org/officeDocument/2006/customXml" ds:itemID="{01D87EC5-EA63-41FF-9286-2C07D5C7C02F}">
  <ds:schemaRefs/>
</ds:datastoreItem>
</file>

<file path=customXml/itemProps5.xml><?xml version="1.0" encoding="utf-8"?>
<ds:datastoreItem xmlns:ds="http://schemas.openxmlformats.org/officeDocument/2006/customXml" ds:itemID="{7A81F579-6EF2-4C94-9196-5CF6E6B643B9}">
  <ds:schemaRefs/>
</ds:datastoreItem>
</file>

<file path=customXml/itemProps6.xml><?xml version="1.0" encoding="utf-8"?>
<ds:datastoreItem xmlns:ds="http://schemas.openxmlformats.org/officeDocument/2006/customXml" ds:itemID="{7A9FCD41-8E67-4FB3-981D-75BD6B7CB3CE}">
  <ds:schemaRefs/>
</ds:datastoreItem>
</file>

<file path=customXml/itemProps7.xml><?xml version="1.0" encoding="utf-8"?>
<ds:datastoreItem xmlns:ds="http://schemas.openxmlformats.org/officeDocument/2006/customXml" ds:itemID="{876ADE82-B55B-4414-BC01-B62418A51B6F}">
  <ds:schemaRefs/>
</ds:datastoreItem>
</file>

<file path=customXml/itemProps8.xml><?xml version="1.0" encoding="utf-8"?>
<ds:datastoreItem xmlns:ds="http://schemas.openxmlformats.org/officeDocument/2006/customXml" ds:itemID="{45AB9F16-BD80-4F86-9328-86A47A097782}">
  <ds:schemaRefs/>
</ds:datastoreItem>
</file>

<file path=customXml/itemProps9.xml><?xml version="1.0" encoding="utf-8"?>
<ds:datastoreItem xmlns:ds="http://schemas.openxmlformats.org/officeDocument/2006/customXml" ds:itemID="{0C325713-BCB3-4C9F-AC85-7AC693959A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Datos</vt:lpstr>
      <vt:lpstr>Portada</vt:lpstr>
      <vt:lpstr>Indice</vt:lpstr>
      <vt:lpstr>Matriz 4x4</vt:lpstr>
      <vt:lpstr>TOH</vt:lpstr>
      <vt:lpstr>Tarif x Hab Ocup</vt:lpstr>
      <vt:lpstr>Estancia Media</vt:lpstr>
      <vt:lpstr>Hab Vendidas</vt:lpstr>
      <vt:lpstr>Ingresos</vt:lpstr>
      <vt:lpstr>Llegadas</vt:lpstr>
      <vt:lpstr>Pernoctaciones</vt:lpstr>
      <vt:lpstr>Estab x SG</vt:lpstr>
      <vt:lpstr>Empleo</vt:lpstr>
      <vt:lpstr>Empleo!Área_de_impresión</vt:lpstr>
      <vt:lpstr>'Estab x SG'!Área_de_impresión</vt:lpstr>
      <vt:lpstr>'Estancia Media'!Área_de_impresión</vt:lpstr>
      <vt:lpstr>'Hab Vendidas'!Área_de_impresión</vt:lpstr>
      <vt:lpstr>Indice!Área_de_impresión</vt:lpstr>
      <vt:lpstr>Ingresos!Área_de_impresión</vt:lpstr>
      <vt:lpstr>Llegadas!Área_de_impresión</vt:lpstr>
      <vt:lpstr>'Matriz 4x4'!Área_de_impresión</vt:lpstr>
      <vt:lpstr>Pernoctaciones!Área_de_impresión</vt:lpstr>
      <vt:lpstr>Portada!Área_de_impresión</vt:lpstr>
      <vt:lpstr>'Tarif x Hab Ocup'!Área_de_impresión</vt:lpstr>
      <vt:lpstr>TOH!Área_de_impresión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MIRANDA JIMENEZ</dc:creator>
  <cp:lastModifiedBy>Rubén Banda</cp:lastModifiedBy>
  <cp:lastPrinted>2020-05-13T03:47:38Z</cp:lastPrinted>
  <dcterms:created xsi:type="dcterms:W3CDTF">2020-05-12T19:21:34Z</dcterms:created>
  <dcterms:modified xsi:type="dcterms:W3CDTF">2020-08-12T19:53:34Z</dcterms:modified>
</cp:coreProperties>
</file>